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MARKETING\Third Party\"/>
    </mc:Choice>
  </mc:AlternateContent>
  <xr:revisionPtr revIDLastSave="0" documentId="13_ncr:1_{7E5D3099-2E75-4865-AAC3-D0A17095A043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Statements" sheetId="1" r:id="rId1"/>
    <sheet name="Solus" sheetId="2" r:id="rId2"/>
  </sheets>
  <definedNames>
    <definedName name="_xlnm.Print_Titles" localSheetId="0">Statements!$6:$7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2" l="1"/>
  <c r="X71" i="2"/>
  <c r="E63" i="2"/>
  <c r="X62" i="2"/>
  <c r="E60" i="2"/>
  <c r="X59" i="2"/>
  <c r="E51" i="2"/>
  <c r="X50" i="2"/>
  <c r="E48" i="2"/>
  <c r="X47" i="2"/>
  <c r="E78" i="2"/>
  <c r="X77" i="2"/>
  <c r="E54" i="2"/>
  <c r="X53" i="2"/>
  <c r="E81" i="2"/>
  <c r="E75" i="2"/>
  <c r="E69" i="2"/>
  <c r="E66" i="2"/>
  <c r="E57" i="2"/>
  <c r="X107" i="2"/>
  <c r="X104" i="2"/>
  <c r="X101" i="2"/>
  <c r="X98" i="2"/>
  <c r="X95" i="2"/>
  <c r="X92" i="2"/>
  <c r="X89" i="2"/>
  <c r="X86" i="2"/>
  <c r="X83" i="2"/>
  <c r="X80" i="2"/>
  <c r="E45" i="2"/>
  <c r="E42" i="2"/>
  <c r="E39" i="2"/>
  <c r="E18" i="2"/>
  <c r="E15" i="2"/>
  <c r="G37" i="1"/>
  <c r="X74" i="2"/>
  <c r="X68" i="2"/>
  <c r="X65" i="2"/>
  <c r="X56" i="2"/>
  <c r="X44" i="2"/>
  <c r="X41" i="2"/>
  <c r="X38" i="2"/>
  <c r="G67" i="1"/>
  <c r="G62" i="1"/>
  <c r="G57" i="1"/>
  <c r="G52" i="1"/>
  <c r="G47" i="1"/>
  <c r="G42" i="1"/>
  <c r="G32" i="1"/>
  <c r="G27" i="1"/>
  <c r="X11" i="2"/>
  <c r="AA49" i="1"/>
  <c r="AA60" i="1"/>
  <c r="AA59" i="1"/>
  <c r="AA66" i="1"/>
  <c r="AA65" i="1"/>
  <c r="AA64" i="1"/>
  <c r="AA63" i="1"/>
  <c r="AA48" i="1"/>
  <c r="X23" i="2"/>
  <c r="X35" i="2"/>
  <c r="X32" i="2"/>
  <c r="X29" i="2"/>
  <c r="X26" i="2"/>
  <c r="X20" i="2"/>
  <c r="X17" i="2"/>
  <c r="X14" i="2"/>
  <c r="E12" i="2"/>
  <c r="E9" i="2"/>
  <c r="X8" i="2"/>
  <c r="AA31" i="1"/>
  <c r="AA30" i="1"/>
  <c r="AA29" i="1"/>
  <c r="AA28" i="1"/>
  <c r="AA20" i="1"/>
  <c r="AA21" i="1"/>
  <c r="AA19" i="1"/>
  <c r="G17" i="1"/>
  <c r="AA8" i="1"/>
  <c r="AA9" i="1"/>
  <c r="AA10" i="1"/>
  <c r="AA11" i="1"/>
  <c r="G12" i="1"/>
  <c r="AA13" i="1"/>
  <c r="AA14" i="1"/>
  <c r="AA15" i="1"/>
  <c r="AA16" i="1"/>
  <c r="AA18" i="1"/>
  <c r="G22" i="1"/>
  <c r="AA23" i="1"/>
  <c r="AA24" i="1"/>
  <c r="AA25" i="1"/>
  <c r="AA26" i="1"/>
  <c r="AA33" i="1"/>
  <c r="AA34" i="1"/>
  <c r="AA35" i="1"/>
  <c r="AA36" i="1"/>
  <c r="AA38" i="1"/>
  <c r="AA39" i="1"/>
  <c r="AA40" i="1"/>
  <c r="AA41" i="1"/>
  <c r="AA43" i="1"/>
  <c r="AA44" i="1"/>
  <c r="AA45" i="1"/>
  <c r="AA46" i="1"/>
  <c r="AA50" i="1"/>
  <c r="AA51" i="1"/>
  <c r="AA53" i="1"/>
  <c r="AA54" i="1"/>
  <c r="AA55" i="1"/>
  <c r="AA56" i="1"/>
  <c r="AA58" i="1"/>
  <c r="AA61" i="1"/>
</calcChain>
</file>

<file path=xl/sharedStrings.xml><?xml version="1.0" encoding="utf-8"?>
<sst xmlns="http://schemas.openxmlformats.org/spreadsheetml/2006/main" count="362" uniqueCount="93">
  <si>
    <t>Pack Size</t>
  </si>
  <si>
    <t>Initial Free Weight Available</t>
  </si>
  <si>
    <t>Spare Hoppers</t>
  </si>
  <si>
    <t>Distribution Period</t>
  </si>
  <si>
    <t>Statement Mailing Date</t>
  </si>
  <si>
    <t>Total Volume Available</t>
  </si>
  <si>
    <t>Hopper 1</t>
  </si>
  <si>
    <t>Hopper 2</t>
  </si>
  <si>
    <t>Hopper 3</t>
  </si>
  <si>
    <t>Remaining Weight</t>
  </si>
  <si>
    <t>Client</t>
  </si>
  <si>
    <t>Item Number</t>
  </si>
  <si>
    <t>Size</t>
  </si>
  <si>
    <t>December</t>
  </si>
  <si>
    <t xml:space="preserve"> </t>
  </si>
  <si>
    <t xml:space="preserve">                                                                      </t>
  </si>
  <si>
    <t>November</t>
  </si>
  <si>
    <t>Weight (Grams)</t>
  </si>
  <si>
    <t>Hopper 4</t>
  </si>
  <si>
    <t>183x228</t>
  </si>
  <si>
    <t>Mailing Name</t>
  </si>
  <si>
    <t>Mailing Date</t>
  </si>
  <si>
    <t>September</t>
  </si>
  <si>
    <t>October</t>
  </si>
  <si>
    <t>Volume Booked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</si>
  <si>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</si>
  <si>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</si>
  <si>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</si>
  <si>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</si>
  <si>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</si>
  <si>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</si>
  <si>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</si>
  <si>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</si>
  <si>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November </t>
  </si>
  <si>
    <t>C5 162x235</t>
  </si>
  <si>
    <t>Max Insert Size Available</t>
  </si>
  <si>
    <t xml:space="preserve"> 2020  -   Statement Inserts</t>
  </si>
  <si>
    <t>2020  -   Solus Inserts</t>
  </si>
  <si>
    <t>148x210</t>
  </si>
  <si>
    <t>Spring Living Reduced</t>
  </si>
  <si>
    <t>Spring Collection</t>
  </si>
  <si>
    <t>Spring Collection V1</t>
  </si>
  <si>
    <t xml:space="preserve">Spring Living </t>
  </si>
  <si>
    <t>Homestyle</t>
  </si>
  <si>
    <t>Tombola</t>
  </si>
  <si>
    <t>TP1144</t>
  </si>
  <si>
    <t>198x145</t>
  </si>
  <si>
    <t>TP1145</t>
  </si>
  <si>
    <t>TP1146</t>
  </si>
  <si>
    <t>TP1142</t>
  </si>
  <si>
    <t>TP1143</t>
  </si>
  <si>
    <t>Scottish Friendly</t>
  </si>
  <si>
    <t>TP1147</t>
  </si>
  <si>
    <t>Home &amp; Garden Bargains</t>
  </si>
  <si>
    <t>Summer Bonanza</t>
  </si>
  <si>
    <t>Back To School</t>
  </si>
  <si>
    <t>Winter Collection 196</t>
  </si>
  <si>
    <t>Sep QD</t>
  </si>
  <si>
    <t>Christmas Bargains</t>
  </si>
  <si>
    <t>TP1149</t>
  </si>
  <si>
    <t>Your Lotto</t>
  </si>
  <si>
    <t>TP1148</t>
  </si>
  <si>
    <t>TP1150</t>
  </si>
  <si>
    <t>TP1151</t>
  </si>
  <si>
    <t>TP1152</t>
  </si>
  <si>
    <t>TP1153</t>
  </si>
  <si>
    <t>TP1154</t>
  </si>
  <si>
    <t>Christmas Collection V2</t>
  </si>
  <si>
    <t>Xmas at Home/Gift &amp; Beauty</t>
  </si>
  <si>
    <t>May Collection</t>
  </si>
  <si>
    <t>SPANA</t>
  </si>
  <si>
    <t>TP1156</t>
  </si>
  <si>
    <t>200x142</t>
  </si>
  <si>
    <t>TP1157</t>
  </si>
  <si>
    <t>TP1158</t>
  </si>
  <si>
    <t>Summer Shop</t>
  </si>
  <si>
    <t>MAILING CANCELLED</t>
  </si>
  <si>
    <t>June Book (name tbc)</t>
  </si>
  <si>
    <t>TP1160</t>
  </si>
  <si>
    <t>National Emergencies</t>
  </si>
  <si>
    <t>TP1161</t>
  </si>
  <si>
    <t>Plumbs</t>
  </si>
  <si>
    <t>TP1162</t>
  </si>
  <si>
    <t>266x185 (folded)</t>
  </si>
  <si>
    <t>TP1152/52</t>
  </si>
  <si>
    <t>TP1164</t>
  </si>
  <si>
    <t>TP1163</t>
  </si>
  <si>
    <t>TP1165</t>
  </si>
  <si>
    <t>TP1166</t>
  </si>
  <si>
    <t>UPDATED ON 26/05/2020</t>
  </si>
  <si>
    <t>Autumn Collection V2</t>
  </si>
  <si>
    <t>Autumn Clothing</t>
  </si>
  <si>
    <t>UPDATED ON 23/06/20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</si>
</sst>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9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2" fillId="0" borderId="7" xfId="0" applyFont="1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7" borderId="7" xfId="0" applyFont="1" applyFill="1" applyBorder="1"/>
    <xf numFmtId="0" fontId="2" fillId="0" borderId="0" xfId="0" applyFont="1" applyFill="1"/>
    <xf numFmtId="164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2" borderId="7" xfId="0" applyFont="1" applyFill="1" applyBorder="1" applyProtection="1">
      <protection hidden="1"/>
    </xf>
    <xf numFmtId="0" fontId="2" fillId="9" borderId="7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14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 hidden="1"/>
    </xf>
    <xf numFmtId="0" fontId="2" fillId="0" borderId="7" xfId="0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14" fontId="6" fillId="10" borderId="0" xfId="0" applyNumberFormat="1" applyFont="1" applyFill="1" applyBorder="1" applyAlignment="1">
      <alignment horizontal="left"/>
    </xf>
    <xf numFmtId="0" fontId="2" fillId="10" borderId="0" xfId="0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7" borderId="7" xfId="0" applyFont="1" applyFill="1" applyBorder="1" applyProtection="1">
      <protection hidden="1"/>
    </xf>
    <xf numFmtId="164" fontId="3" fillId="2" borderId="7" xfId="0" applyNumberFormat="1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14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2" fillId="8" borderId="7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Protection="1">
      <protection hidden="1"/>
    </xf>
    <xf numFmtId="0" fontId="2" fillId="6" borderId="7" xfId="0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9" borderId="7" xfId="0" applyFont="1" applyFill="1" applyBorder="1" applyAlignment="1" applyProtection="1">
      <alignment horizontal="center"/>
      <protection hidden="1"/>
    </xf>
    <xf numFmtId="17" fontId="3" fillId="2" borderId="7" xfId="0" applyNumberFormat="1" applyFont="1" applyFill="1" applyBorder="1" applyAlignment="1" applyProtection="1">
      <alignment horizontal="center" vertical="top" wrapText="1"/>
      <protection hidden="1"/>
    </xf>
    <xf numFmtId="0" fontId="2" fillId="0" borderId="8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center"/>
      <protection hidden="1"/>
    </xf>
    <xf numFmtId="3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center"/>
      <protection locked="0" hidden="1"/>
    </xf>
    <xf numFmtId="3" fontId="2" fillId="0" borderId="0" xfId="0" applyNumberFormat="1" applyFont="1" applyFill="1" applyAlignment="1" applyProtection="1">
      <alignment horizontal="right"/>
      <protection locked="0" hidden="1"/>
    </xf>
    <xf numFmtId="0" fontId="2" fillId="0" borderId="0" xfId="0" applyFont="1" applyFill="1" applyAlignment="1" applyProtection="1">
      <alignment horizontal="left"/>
      <protection locked="0" hidden="1"/>
    </xf>
    <xf numFmtId="0" fontId="2" fillId="0" borderId="0" xfId="0" applyFont="1" applyFill="1" applyProtection="1">
      <protection locked="0" hidden="1"/>
    </xf>
    <xf numFmtId="0" fontId="3" fillId="7" borderId="7" xfId="0" applyFont="1" applyFill="1" applyBorder="1"/>
    <xf numFmtId="0" fontId="2" fillId="11" borderId="7" xfId="0" applyFont="1" applyFill="1" applyBorder="1" applyProtection="1">
      <protection hidden="1"/>
    </xf>
    <xf numFmtId="0" fontId="3" fillId="7" borderId="7" xfId="0" applyFont="1" applyFill="1" applyBorder="1" applyProtection="1">
      <protection hidden="1"/>
    </xf>
    <xf numFmtId="0" fontId="2" fillId="7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top" wrapText="1"/>
    </xf>
    <xf numFmtId="164" fontId="3" fillId="7" borderId="7" xfId="0" applyNumberFormat="1" applyFont="1" applyFill="1" applyBorder="1" applyAlignment="1">
      <alignment horizontal="center" vertical="top" wrapText="1"/>
    </xf>
    <xf numFmtId="0" fontId="2" fillId="12" borderId="7" xfId="0" applyFont="1" applyFill="1" applyBorder="1"/>
    <xf numFmtId="0" fontId="2" fillId="12" borderId="7" xfId="0" applyFont="1" applyFill="1" applyBorder="1" applyProtection="1">
      <protection hidden="1"/>
    </xf>
    <xf numFmtId="49" fontId="2" fillId="0" borderId="7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Protection="1">
      <protection hidden="1"/>
    </xf>
    <xf numFmtId="1" fontId="2" fillId="0" borderId="0" xfId="0" applyNumberFormat="1" applyFont="1" applyFill="1" applyProtection="1">
      <protection locked="0" hidden="1"/>
    </xf>
    <xf numFmtId="1" fontId="0" fillId="0" borderId="0" xfId="0" applyNumberFormat="1"/>
    <xf numFmtId="0" fontId="3" fillId="12" borderId="7" xfId="0" applyFont="1" applyFill="1" applyBorder="1"/>
    <xf numFmtId="0" fontId="3" fillId="12" borderId="7" xfId="0" applyFont="1" applyFill="1" applyBorder="1" applyProtection="1">
      <protection hidden="1"/>
    </xf>
    <xf numFmtId="0" fontId="2" fillId="0" borderId="7" xfId="0" applyFont="1" applyBorder="1" applyProtection="1">
      <protection hidden="1"/>
    </xf>
    <xf numFmtId="0" fontId="7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2" fillId="0" borderId="11" xfId="0" quotePrefix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vertical="top" wrapText="1"/>
    </xf>
    <xf numFmtId="3" fontId="2" fillId="14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vertical="top" wrapText="1"/>
      <protection hidden="1"/>
    </xf>
    <xf numFmtId="3" fontId="2" fillId="0" borderId="3" xfId="0" applyNumberFormat="1" applyFont="1" applyFill="1" applyBorder="1" applyAlignment="1" applyProtection="1">
      <alignment horizontal="right"/>
      <protection hidden="1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2" fillId="0" borderId="15" xfId="0" applyFont="1" applyFill="1" applyBorder="1" applyAlignment="1" applyProtection="1">
      <alignment horizontal="center"/>
      <protection hidden="1"/>
    </xf>
    <xf numFmtId="0" fontId="2" fillId="0" borderId="15" xfId="0" applyFont="1" applyFill="1" applyBorder="1" applyAlignment="1">
      <alignment horizontal="center"/>
    </xf>
    <xf numFmtId="0" fontId="2" fillId="0" borderId="15" xfId="0" quotePrefix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2" fillId="0" borderId="15" xfId="0" applyFont="1" applyFill="1" applyBorder="1" applyAlignment="1" applyProtection="1">
      <alignment horizontal="left"/>
      <protection hidden="1"/>
    </xf>
    <xf numFmtId="0" fontId="2" fillId="12" borderId="15" xfId="0" applyFont="1" applyFill="1" applyBorder="1"/>
    <xf numFmtId="0" fontId="2" fillId="12" borderId="11" xfId="0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3" fillId="2" borderId="15" xfId="0" applyFont="1" applyFill="1" applyBorder="1"/>
    <xf numFmtId="0" fontId="3" fillId="2" borderId="11" xfId="0" applyFont="1" applyFill="1" applyBorder="1"/>
    <xf numFmtId="0" fontId="2" fillId="14" borderId="15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11" xfId="0" applyFont="1" applyFill="1" applyBorder="1"/>
    <xf numFmtId="0" fontId="2" fillId="2" borderId="15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0" fontId="2" fillId="11" borderId="15" xfId="0" applyFont="1" applyFill="1" applyBorder="1" applyProtection="1">
      <protection hidden="1"/>
    </xf>
    <xf numFmtId="0" fontId="2" fillId="11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3" fillId="2" borderId="11" xfId="0" applyFont="1" applyFill="1" applyBorder="1" applyProtection="1">
      <protection hidden="1"/>
    </xf>
    <xf numFmtId="0" fontId="2" fillId="0" borderId="15" xfId="0" applyFont="1" applyFill="1" applyBorder="1" applyProtection="1">
      <protection hidden="1"/>
    </xf>
    <xf numFmtId="0" fontId="2" fillId="0" borderId="11" xfId="0" applyFont="1" applyFill="1" applyBorder="1" applyProtection="1"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7" borderId="15" xfId="0" applyFont="1" applyFill="1" applyBorder="1" applyProtection="1">
      <protection hidden="1"/>
    </xf>
    <xf numFmtId="0" fontId="2" fillId="7" borderId="11" xfId="0" applyFont="1" applyFill="1" applyBorder="1" applyProtection="1">
      <protection hidden="1"/>
    </xf>
    <xf numFmtId="0" fontId="2" fillId="12" borderId="15" xfId="0" applyFont="1" applyFill="1" applyBorder="1" applyProtection="1">
      <protection hidden="1"/>
    </xf>
    <xf numFmtId="0" fontId="2" fillId="12" borderId="11" xfId="0" applyFont="1" applyFill="1" applyBorder="1" applyProtection="1">
      <protection hidden="1"/>
    </xf>
    <xf numFmtId="0" fontId="3" fillId="7" borderId="15" xfId="0" applyFont="1" applyFill="1" applyBorder="1" applyProtection="1">
      <protection hidden="1"/>
    </xf>
    <xf numFmtId="0" fontId="3" fillId="7" borderId="11" xfId="0" applyFont="1" applyFill="1" applyBorder="1" applyProtection="1">
      <protection hidden="1"/>
    </xf>
    <xf numFmtId="0" fontId="2" fillId="7" borderId="15" xfId="0" applyFont="1" applyFill="1" applyBorder="1"/>
    <xf numFmtId="0" fontId="2" fillId="7" borderId="11" xfId="0" applyFont="1" applyFill="1" applyBorder="1"/>
    <xf numFmtId="0" fontId="3" fillId="7" borderId="15" xfId="0" applyFont="1" applyFill="1" applyBorder="1"/>
    <xf numFmtId="0" fontId="3" fillId="7" borderId="11" xfId="0" applyFont="1" applyFill="1" applyBorder="1"/>
    <xf numFmtId="0" fontId="2" fillId="0" borderId="15" xfId="0" applyFont="1" applyBorder="1" applyProtection="1">
      <protection hidden="1"/>
    </xf>
    <xf numFmtId="0" fontId="2" fillId="0" borderId="11" xfId="0" applyFont="1" applyBorder="1" applyProtection="1">
      <protection hidden="1"/>
    </xf>
    <xf numFmtId="1" fontId="2" fillId="6" borderId="5" xfId="0" applyNumberFormat="1" applyFont="1" applyFill="1" applyBorder="1"/>
    <xf numFmtId="1" fontId="2" fillId="7" borderId="5" xfId="0" applyNumberFormat="1" applyFont="1" applyFill="1" applyBorder="1"/>
    <xf numFmtId="0" fontId="3" fillId="12" borderId="15" xfId="0" applyFont="1" applyFill="1" applyBorder="1"/>
    <xf numFmtId="0" fontId="3" fillId="12" borderId="11" xfId="0" applyFont="1" applyFill="1" applyBorder="1"/>
    <xf numFmtId="0" fontId="3" fillId="12" borderId="15" xfId="0" applyFont="1" applyFill="1" applyBorder="1" applyProtection="1">
      <protection hidden="1"/>
    </xf>
    <xf numFmtId="0" fontId="3" fillId="12" borderId="11" xfId="0" applyFont="1" applyFill="1" applyBorder="1" applyProtection="1">
      <protection hidden="1"/>
    </xf>
    <xf numFmtId="0" fontId="2" fillId="7" borderId="15" xfId="0" applyFont="1" applyFill="1" applyBorder="1" applyAlignment="1">
      <alignment horizontal="center"/>
    </xf>
    <xf numFmtId="0" fontId="2" fillId="14" borderId="15" xfId="0" applyFont="1" applyFill="1" applyBorder="1" applyAlignment="1" applyProtection="1">
      <alignment horizontal="center"/>
      <protection hidden="1"/>
    </xf>
    <xf numFmtId="0" fontId="7" fillId="14" borderId="7" xfId="0" applyFont="1" applyFill="1" applyBorder="1" applyAlignment="1">
      <alignment horizontal="center"/>
    </xf>
    <xf numFmtId="0" fontId="2" fillId="14" borderId="11" xfId="0" quotePrefix="1" applyFont="1" applyFill="1" applyBorder="1" applyAlignment="1">
      <alignment horizontal="center"/>
    </xf>
    <xf numFmtId="3" fontId="2" fillId="14" borderId="3" xfId="0" applyNumberFormat="1" applyFont="1" applyFill="1" applyBorder="1" applyAlignment="1" applyProtection="1">
      <alignment horizontal="right"/>
      <protection hidden="1"/>
    </xf>
    <xf numFmtId="0" fontId="2" fillId="11" borderId="7" xfId="0" applyFont="1" applyFill="1" applyBorder="1" applyAlignment="1" applyProtection="1">
      <alignment horizontal="center"/>
      <protection hidden="1"/>
    </xf>
    <xf numFmtId="0" fontId="2" fillId="11" borderId="7" xfId="0" applyFont="1" applyFill="1" applyBorder="1" applyAlignment="1" applyProtection="1">
      <alignment horizontal="left"/>
      <protection hidden="1"/>
    </xf>
    <xf numFmtId="0" fontId="2" fillId="11" borderId="15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11" xfId="0" quotePrefix="1" applyFont="1" applyFill="1" applyBorder="1" applyAlignment="1">
      <alignment horizontal="center"/>
    </xf>
    <xf numFmtId="1" fontId="2" fillId="11" borderId="5" xfId="0" applyNumberFormat="1" applyFont="1" applyFill="1" applyBorder="1"/>
    <xf numFmtId="0" fontId="2" fillId="11" borderId="0" xfId="0" applyFont="1" applyFill="1" applyProtection="1">
      <protection hidden="1"/>
    </xf>
    <xf numFmtId="0" fontId="3" fillId="2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/>
    </xf>
    <xf numFmtId="3" fontId="2" fillId="11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 applyProtection="1">
      <alignment horizontal="center"/>
      <protection hidden="1"/>
    </xf>
    <xf numFmtId="3" fontId="2" fillId="14" borderId="7" xfId="0" applyNumberFormat="1" applyFont="1" applyFill="1" applyBorder="1" applyAlignment="1">
      <alignment horizontal="center"/>
    </xf>
    <xf numFmtId="3" fontId="7" fillId="14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 vertical="top" wrapText="1"/>
    </xf>
    <xf numFmtId="3" fontId="3" fillId="15" borderId="3" xfId="0" applyNumberFormat="1" applyFont="1" applyFill="1" applyBorder="1" applyAlignment="1">
      <alignment horizontal="right" vertical="top" wrapText="1"/>
    </xf>
    <xf numFmtId="0" fontId="3" fillId="16" borderId="7" xfId="0" applyFont="1" applyFill="1" applyBorder="1" applyAlignment="1">
      <alignment horizontal="center" vertical="top" wrapText="1"/>
    </xf>
    <xf numFmtId="3" fontId="3" fillId="16" borderId="3" xfId="0" applyNumberFormat="1" applyFont="1" applyFill="1" applyBorder="1" applyAlignment="1">
      <alignment horizontal="right" vertical="top" wrapText="1"/>
    </xf>
    <xf numFmtId="0" fontId="3" fillId="17" borderId="7" xfId="0" applyFont="1" applyFill="1" applyBorder="1" applyAlignment="1">
      <alignment horizontal="center" vertical="top" wrapText="1"/>
    </xf>
    <xf numFmtId="3" fontId="3" fillId="17" borderId="3" xfId="0" applyNumberFormat="1" applyFont="1" applyFill="1" applyBorder="1" applyAlignment="1">
      <alignment horizontal="right" vertical="top" wrapText="1"/>
    </xf>
    <xf numFmtId="0" fontId="3" fillId="18" borderId="7" xfId="0" applyFont="1" applyFill="1" applyBorder="1" applyAlignment="1">
      <alignment horizontal="center" vertical="top" wrapText="1"/>
    </xf>
    <xf numFmtId="3" fontId="3" fillId="18" borderId="3" xfId="0" applyNumberFormat="1" applyFont="1" applyFill="1" applyBorder="1" applyAlignment="1">
      <alignment horizontal="right" vertical="top" wrapText="1"/>
    </xf>
    <xf numFmtId="0" fontId="3" fillId="19" borderId="7" xfId="0" applyFont="1" applyFill="1" applyBorder="1" applyAlignment="1">
      <alignment horizontal="center" vertical="top" wrapText="1"/>
    </xf>
    <xf numFmtId="3" fontId="3" fillId="19" borderId="3" xfId="0" applyNumberFormat="1" applyFont="1" applyFill="1" applyBorder="1" applyAlignment="1">
      <alignment horizontal="right" vertical="top" wrapText="1"/>
    </xf>
    <xf numFmtId="0" fontId="3" fillId="15" borderId="7" xfId="0" applyFont="1" applyFill="1" applyBorder="1" applyAlignment="1" applyProtection="1">
      <alignment horizontal="center" vertical="top" wrapText="1"/>
      <protection hidden="1"/>
    </xf>
    <xf numFmtId="3" fontId="3" fillId="15" borderId="3" xfId="0" applyNumberFormat="1" applyFont="1" applyFill="1" applyBorder="1" applyAlignment="1" applyProtection="1">
      <alignment horizontal="right" vertical="top" wrapText="1"/>
      <protection hidden="1"/>
    </xf>
    <xf numFmtId="0" fontId="3" fillId="20" borderId="7" xfId="0" applyFont="1" applyFill="1" applyBorder="1" applyAlignment="1" applyProtection="1">
      <alignment horizontal="center" vertical="top" wrapText="1"/>
      <protection hidden="1"/>
    </xf>
    <xf numFmtId="3" fontId="3" fillId="20" borderId="3" xfId="0" applyNumberFormat="1" applyFont="1" applyFill="1" applyBorder="1" applyAlignment="1" applyProtection="1">
      <alignment horizontal="right" vertical="top" wrapText="1"/>
      <protection hidden="1"/>
    </xf>
    <xf numFmtId="0" fontId="3" fillId="17" borderId="7" xfId="0" applyFont="1" applyFill="1" applyBorder="1" applyAlignment="1" applyProtection="1">
      <alignment horizontal="center" vertical="top" wrapText="1"/>
      <protection hidden="1"/>
    </xf>
    <xf numFmtId="3" fontId="3" fillId="17" borderId="3" xfId="0" applyNumberFormat="1" applyFont="1" applyFill="1" applyBorder="1" applyAlignment="1" applyProtection="1">
      <alignment horizontal="right" vertical="top" wrapText="1"/>
      <protection hidden="1"/>
    </xf>
    <xf numFmtId="0" fontId="3" fillId="16" borderId="7" xfId="0" applyFont="1" applyFill="1" applyBorder="1" applyAlignment="1" applyProtection="1">
      <alignment horizontal="center" vertical="top" wrapText="1"/>
      <protection hidden="1"/>
    </xf>
    <xf numFmtId="3" fontId="3" fillId="16" borderId="3" xfId="0" applyNumberFormat="1" applyFont="1" applyFill="1" applyBorder="1" applyAlignment="1" applyProtection="1">
      <alignment horizontal="right" vertical="top" wrapText="1"/>
      <protection hidden="1"/>
    </xf>
    <xf numFmtId="0" fontId="3" fillId="18" borderId="7" xfId="0" applyFont="1" applyFill="1" applyBorder="1" applyAlignment="1" applyProtection="1">
      <alignment horizontal="center" vertical="top" wrapText="1"/>
      <protection hidden="1"/>
    </xf>
    <xf numFmtId="3" fontId="3" fillId="18" borderId="3" xfId="0" applyNumberFormat="1" applyFont="1" applyFill="1" applyBorder="1" applyAlignment="1" applyProtection="1">
      <alignment horizontal="right" vertical="top" wrapText="1"/>
      <protection hidden="1"/>
    </xf>
    <xf numFmtId="14" fontId="3" fillId="19" borderId="7" xfId="0" applyNumberFormat="1" applyFont="1" applyFill="1" applyBorder="1" applyAlignment="1" applyProtection="1">
      <alignment horizontal="center"/>
      <protection hidden="1"/>
    </xf>
    <xf numFmtId="3" fontId="3" fillId="19" borderId="3" xfId="0" applyNumberFormat="1" applyFont="1" applyFill="1" applyBorder="1" applyAlignment="1" applyProtection="1">
      <alignment horizontal="right"/>
      <protection hidden="1"/>
    </xf>
    <xf numFmtId="0" fontId="2" fillId="19" borderId="7" xfId="0" applyFont="1" applyFill="1" applyBorder="1" applyAlignment="1" applyProtection="1">
      <alignment horizontal="center"/>
      <protection hidden="1"/>
    </xf>
    <xf numFmtId="0" fontId="2" fillId="20" borderId="7" xfId="0" applyFont="1" applyFill="1" applyBorder="1" applyAlignment="1" applyProtection="1">
      <alignment horizontal="center"/>
      <protection hidden="1"/>
    </xf>
    <xf numFmtId="3" fontId="7" fillId="0" borderId="7" xfId="0" applyNumberFormat="1" applyFont="1" applyFill="1" applyBorder="1" applyAlignment="1">
      <alignment horizontal="center"/>
    </xf>
    <xf numFmtId="3" fontId="2" fillId="0" borderId="7" xfId="0" quotePrefix="1" applyNumberFormat="1" applyFont="1" applyFill="1" applyBorder="1" applyAlignment="1">
      <alignment horizontal="center"/>
    </xf>
    <xf numFmtId="0" fontId="2" fillId="11" borderId="15" xfId="0" applyFont="1" applyFill="1" applyBorder="1" applyAlignment="1" applyProtection="1">
      <alignment horizontal="center"/>
      <protection hidden="1"/>
    </xf>
    <xf numFmtId="0" fontId="2" fillId="11" borderId="15" xfId="0" applyFont="1" applyFill="1" applyBorder="1"/>
    <xf numFmtId="0" fontId="2" fillId="11" borderId="7" xfId="0" applyFont="1" applyFill="1" applyBorder="1"/>
    <xf numFmtId="0" fontId="2" fillId="11" borderId="11" xfId="0" applyFont="1" applyFill="1" applyBorder="1"/>
    <xf numFmtId="0" fontId="2" fillId="21" borderId="15" xfId="0" applyFont="1" applyFill="1" applyBorder="1"/>
    <xf numFmtId="0" fontId="2" fillId="21" borderId="7" xfId="0" applyFont="1" applyFill="1" applyBorder="1"/>
    <xf numFmtId="0" fontId="2" fillId="21" borderId="11" xfId="0" applyFont="1" applyFill="1" applyBorder="1"/>
    <xf numFmtId="0" fontId="2" fillId="20" borderId="7" xfId="0" applyFont="1" applyFill="1" applyBorder="1" applyAlignment="1">
      <alignment horizontal="left"/>
    </xf>
    <xf numFmtId="0" fontId="2" fillId="18" borderId="7" xfId="0" applyFont="1" applyFill="1" applyBorder="1" applyAlignment="1">
      <alignment horizontal="left"/>
    </xf>
    <xf numFmtId="0" fontId="2" fillId="17" borderId="7" xfId="0" applyFont="1" applyFill="1" applyBorder="1" applyAlignment="1">
      <alignment horizontal="left"/>
    </xf>
    <xf numFmtId="0" fontId="2" fillId="15" borderId="7" xfId="0" applyFont="1" applyFill="1" applyBorder="1" applyAlignment="1">
      <alignment horizontal="left"/>
    </xf>
    <xf numFmtId="0" fontId="2" fillId="20" borderId="7" xfId="0" applyFont="1" applyFill="1" applyBorder="1" applyAlignment="1" applyProtection="1">
      <alignment horizontal="left"/>
      <protection hidden="1"/>
    </xf>
    <xf numFmtId="0" fontId="2" fillId="19" borderId="7" xfId="0" applyFont="1" applyFill="1" applyBorder="1" applyAlignment="1">
      <alignment horizontal="left"/>
    </xf>
    <xf numFmtId="0" fontId="2" fillId="16" borderId="7" xfId="0" applyFont="1" applyFill="1" applyBorder="1" applyAlignment="1">
      <alignment horizontal="left"/>
    </xf>
    <xf numFmtId="0" fontId="2" fillId="22" borderId="15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1" xfId="0" applyFont="1" applyFill="1" applyBorder="1" applyAlignment="1">
      <alignment horizontal="center"/>
    </xf>
    <xf numFmtId="0" fontId="2" fillId="22" borderId="15" xfId="0" applyFont="1" applyFill="1" applyBorder="1"/>
    <xf numFmtId="0" fontId="2" fillId="22" borderId="7" xfId="0" applyFont="1" applyFill="1" applyBorder="1"/>
    <xf numFmtId="0" fontId="2" fillId="22" borderId="11" xfId="0" applyFont="1" applyFill="1" applyBorder="1"/>
    <xf numFmtId="0" fontId="8" fillId="22" borderId="15" xfId="0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/>
    </xf>
    <xf numFmtId="3" fontId="8" fillId="22" borderId="7" xfId="0" applyNumberFormat="1" applyFont="1" applyFill="1" applyBorder="1" applyAlignment="1">
      <alignment horizontal="center"/>
    </xf>
    <xf numFmtId="0" fontId="8" fillId="22" borderId="11" xfId="0" applyFont="1" applyFill="1" applyBorder="1" applyAlignment="1">
      <alignment horizontal="center"/>
    </xf>
    <xf numFmtId="0" fontId="8" fillId="22" borderId="15" xfId="0" quotePrefix="1" applyFont="1" applyFill="1" applyBorder="1" applyAlignment="1">
      <alignment horizontal="center"/>
    </xf>
    <xf numFmtId="0" fontId="8" fillId="22" borderId="7" xfId="0" quotePrefix="1" applyFont="1" applyFill="1" applyBorder="1" applyAlignment="1">
      <alignment horizontal="center"/>
    </xf>
    <xf numFmtId="3" fontId="8" fillId="22" borderId="7" xfId="0" quotePrefix="1" applyNumberFormat="1" applyFont="1" applyFill="1" applyBorder="1" applyAlignment="1">
      <alignment horizontal="center"/>
    </xf>
    <xf numFmtId="0" fontId="8" fillId="22" borderId="15" xfId="0" applyFont="1" applyFill="1" applyBorder="1" applyAlignment="1" applyProtection="1">
      <alignment horizontal="center"/>
      <protection hidden="1"/>
    </xf>
    <xf numFmtId="0" fontId="2" fillId="22" borderId="15" xfId="0" applyFont="1" applyFill="1" applyBorder="1" applyProtection="1">
      <protection hidden="1"/>
    </xf>
    <xf numFmtId="0" fontId="2" fillId="22" borderId="7" xfId="0" applyFont="1" applyFill="1" applyBorder="1" applyProtection="1">
      <protection hidden="1"/>
    </xf>
    <xf numFmtId="0" fontId="2" fillId="22" borderId="11" xfId="0" applyFont="1" applyFill="1" applyBorder="1" applyProtection="1">
      <protection hidden="1"/>
    </xf>
    <xf numFmtId="0" fontId="2" fillId="22" borderId="15" xfId="0" applyFont="1" applyFill="1" applyBorder="1" applyAlignment="1" applyProtection="1">
      <alignment horizontal="center"/>
      <protection hidden="1"/>
    </xf>
    <xf numFmtId="0" fontId="2" fillId="22" borderId="7" xfId="0" applyFont="1" applyFill="1" applyBorder="1" applyAlignment="1" applyProtection="1">
      <alignment horizontal="center"/>
      <protection hidden="1"/>
    </xf>
    <xf numFmtId="0" fontId="2" fillId="22" borderId="11" xfId="0" applyFont="1" applyFill="1" applyBorder="1" applyAlignment="1" applyProtection="1">
      <alignment horizontal="center"/>
      <protection hidden="1"/>
    </xf>
    <xf numFmtId="3" fontId="2" fillId="22" borderId="7" xfId="0" applyNumberFormat="1" applyFont="1" applyFill="1" applyBorder="1" applyAlignment="1">
      <alignment horizontal="center"/>
    </xf>
    <xf numFmtId="49" fontId="2" fillId="14" borderId="7" xfId="0" applyNumberFormat="1" applyFont="1" applyFill="1" applyBorder="1" applyAlignment="1">
      <alignment horizontal="center" wrapText="1"/>
    </xf>
    <xf numFmtId="0" fontId="2" fillId="14" borderId="11" xfId="0" applyFont="1" applyFill="1" applyBorder="1" applyAlignment="1">
      <alignment horizontal="center" vertical="center"/>
    </xf>
    <xf numFmtId="0" fontId="2" fillId="14" borderId="15" xfId="0" quotePrefix="1" applyFont="1" applyFill="1" applyBorder="1" applyAlignment="1">
      <alignment horizontal="center"/>
    </xf>
    <xf numFmtId="0" fontId="2" fillId="14" borderId="7" xfId="0" quotePrefix="1" applyFont="1" applyFill="1" applyBorder="1" applyAlignment="1">
      <alignment horizontal="center"/>
    </xf>
    <xf numFmtId="14" fontId="2" fillId="14" borderId="7" xfId="0" applyNumberFormat="1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2" fillId="20" borderId="7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8" borderId="7" xfId="0" applyFont="1" applyFill="1" applyBorder="1" applyAlignment="1" applyProtection="1">
      <alignment horizontal="center"/>
      <protection hidden="1"/>
    </xf>
    <xf numFmtId="0" fontId="2" fillId="19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 applyProtection="1">
      <alignment horizontal="center"/>
      <protection hidden="1"/>
    </xf>
    <xf numFmtId="3" fontId="2" fillId="14" borderId="7" xfId="0" quotePrefix="1" applyNumberFormat="1" applyFont="1" applyFill="1" applyBorder="1" applyAlignment="1">
      <alignment horizontal="center"/>
    </xf>
    <xf numFmtId="0" fontId="2" fillId="14" borderId="7" xfId="0" applyFont="1" applyFill="1" applyBorder="1" applyAlignment="1" applyProtection="1">
      <alignment horizontal="center"/>
      <protection hidden="1"/>
    </xf>
    <xf numFmtId="0" fontId="2" fillId="14" borderId="11" xfId="0" applyFont="1" applyFill="1" applyBorder="1" applyAlignment="1" applyProtection="1">
      <alignment horizontal="center"/>
      <protection hidden="1"/>
    </xf>
    <xf numFmtId="0" fontId="2" fillId="14" borderId="15" xfId="0" applyFont="1" applyFill="1" applyBorder="1" applyProtection="1">
      <protection hidden="1"/>
    </xf>
    <xf numFmtId="0" fontId="2" fillId="14" borderId="7" xfId="0" applyFont="1" applyFill="1" applyBorder="1" applyProtection="1">
      <protection hidden="1"/>
    </xf>
    <xf numFmtId="0" fontId="2" fillId="14" borderId="11" xfId="0" applyFont="1" applyFill="1" applyBorder="1" applyProtection="1">
      <protection hidden="1"/>
    </xf>
    <xf numFmtId="3" fontId="2" fillId="14" borderId="7" xfId="0" applyNumberFormat="1" applyFont="1" applyFill="1" applyBorder="1" applyAlignment="1" applyProtection="1">
      <alignment horizontal="center"/>
      <protection hidden="1"/>
    </xf>
    <xf numFmtId="0" fontId="2" fillId="14" borderId="7" xfId="0" applyFont="1" applyFill="1" applyBorder="1" applyAlignment="1">
      <alignment horizontal="center" vertical="top" wrapText="1"/>
    </xf>
    <xf numFmtId="0" fontId="2" fillId="14" borderId="7" xfId="0" applyFont="1" applyFill="1" applyBorder="1" applyAlignment="1">
      <alignment horizontal="center" vertical="center" wrapText="1"/>
    </xf>
    <xf numFmtId="0" fontId="2" fillId="22" borderId="15" xfId="0" quotePrefix="1" applyFont="1" applyFill="1" applyBorder="1" applyAlignment="1">
      <alignment horizontal="center"/>
    </xf>
    <xf numFmtId="0" fontId="2" fillId="22" borderId="7" xfId="0" quotePrefix="1" applyFont="1" applyFill="1" applyBorder="1" applyAlignment="1">
      <alignment horizontal="center"/>
    </xf>
    <xf numFmtId="0" fontId="2" fillId="22" borderId="11" xfId="0" quotePrefix="1" applyFont="1" applyFill="1" applyBorder="1"/>
    <xf numFmtId="0" fontId="2" fillId="22" borderId="15" xfId="0" quotePrefix="1" applyFont="1" applyFill="1" applyBorder="1"/>
    <xf numFmtId="0" fontId="2" fillId="22" borderId="7" xfId="0" quotePrefix="1" applyFont="1" applyFill="1" applyBorder="1"/>
    <xf numFmtId="3" fontId="2" fillId="10" borderId="3" xfId="0" applyNumberFormat="1" applyFont="1" applyFill="1" applyBorder="1" applyAlignment="1" applyProtection="1">
      <alignment horizontal="right"/>
      <protection hidden="1"/>
    </xf>
    <xf numFmtId="0" fontId="2" fillId="14" borderId="7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center"/>
    </xf>
    <xf numFmtId="14" fontId="2" fillId="10" borderId="7" xfId="0" applyNumberFormat="1" applyFont="1" applyFill="1" applyBorder="1" applyAlignment="1">
      <alignment horizontal="center"/>
    </xf>
    <xf numFmtId="3" fontId="2" fillId="10" borderId="3" xfId="0" applyNumberFormat="1" applyFont="1" applyFill="1" applyBorder="1" applyAlignment="1">
      <alignment horizontal="right"/>
    </xf>
    <xf numFmtId="1" fontId="3" fillId="6" borderId="9" xfId="0" applyNumberFormat="1" applyFont="1" applyFill="1" applyBorder="1" applyAlignment="1">
      <alignment horizontal="center" vertical="center" wrapText="1"/>
    </xf>
    <xf numFmtId="1" fontId="3" fillId="6" borderId="1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2" fillId="14" borderId="14" xfId="0" applyFont="1" applyFill="1" applyBorder="1" applyAlignment="1" applyProtection="1">
      <alignment horizontal="center"/>
      <protection hidden="1"/>
    </xf>
    <xf numFmtId="0" fontId="2" fillId="14" borderId="4" xfId="0" applyFont="1" applyFill="1" applyBorder="1" applyAlignment="1" applyProtection="1">
      <alignment horizontal="center"/>
      <protection hidden="1"/>
    </xf>
    <xf numFmtId="0" fontId="2" fillId="14" borderId="12" xfId="0" applyFont="1" applyFill="1" applyBorder="1" applyAlignment="1" applyProtection="1">
      <alignment horizontal="center"/>
      <protection hidden="1"/>
    </xf>
    <xf numFmtId="0" fontId="2" fillId="10" borderId="1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2" fillId="10" borderId="12" xfId="0" applyFont="1" applyFill="1" applyBorder="1" applyAlignment="1" applyProtection="1">
      <alignment horizontal="center"/>
      <protection hidden="1"/>
    </xf>
    <xf numFmtId="14" fontId="2" fillId="19" borderId="7" xfId="0" applyNumberFormat="1" applyFont="1" applyFill="1" applyBorder="1" applyAlignment="1">
      <alignment horizontal="center"/>
    </xf>
    <xf numFmtId="3" fontId="2" fillId="19" borderId="3" xfId="0" applyNumberFormat="1" applyFont="1" applyFill="1" applyBorder="1" applyAlignment="1">
      <alignment horizontal="right"/>
    </xf>
    <xf numFmtId="0" fontId="2" fillId="2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CC99FF"/>
      <color rgb="FFCCFFCC"/>
      <color rgb="FFCCFFFF"/>
      <color rgb="FFFFFF99"/>
      <color rgb="FFFF99CC"/>
      <color rgb="FFFFCC99"/>
      <color rgb="FFCC66FF"/>
      <color rgb="FFFF33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9"/>
  <sheetViews>
    <sheetView topLeftCell="A36" zoomScaleNormal="100" workbookViewId="0">
      <selection activeCell="H43" sqref="H43"/>
    </sheetView>
  </sheetViews>
  <sheetFormatPr defaultRowHeight="15" x14ac:dyDescent="0.25"/>
  <cols>
    <col min="1" max="1" width="13.5703125" customWidth="1"/>
    <col min="5" max="5" width="10.42578125" customWidth="1"/>
    <col min="6" max="6" width="12.85546875" customWidth="1"/>
    <col min="8" max="8" width="21.140625" bestFit="1" customWidth="1"/>
    <col min="9" max="10" width="11.7109375" customWidth="1"/>
    <col min="11" max="11" width="14.28515625" bestFit="1" customWidth="1"/>
    <col min="13" max="13" width="21.140625" customWidth="1"/>
    <col min="14" max="15" width="11.42578125" customWidth="1"/>
    <col min="16" max="16" width="17.28515625" customWidth="1"/>
    <col min="18" max="18" width="16.42578125" customWidth="1"/>
    <col min="19" max="20" width="11" customWidth="1"/>
    <col min="22" max="22" width="10.7109375" customWidth="1"/>
    <col min="23" max="23" width="18.7109375" customWidth="1"/>
    <col min="24" max="26" width="10.7109375" customWidth="1"/>
    <col min="27" max="27" width="9.85546875" style="84" customWidth="1"/>
  </cols>
  <sheetData>
    <row r="1" spans="1:27" s="1" customFormat="1" ht="18" customHeight="1" x14ac:dyDescent="0.2">
      <c r="A1" s="268" t="s">
        <v>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</row>
    <row r="2" spans="1:27" s="1" customFormat="1" ht="12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</row>
    <row r="3" spans="1:27" s="1" customFormat="1" ht="12" x14ac:dyDescent="0.2">
      <c r="A3" s="2"/>
      <c r="B3" s="2"/>
      <c r="C3" s="3"/>
      <c r="D3" s="3"/>
      <c r="E3" s="4"/>
      <c r="F3" s="4"/>
      <c r="G3" s="5"/>
      <c r="H3" s="2"/>
      <c r="I3" s="4"/>
      <c r="J3" s="4"/>
      <c r="K3" s="4"/>
      <c r="L3" s="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0"/>
    </row>
    <row r="4" spans="1:27" s="1" customFormat="1" ht="20.25" x14ac:dyDescent="0.3">
      <c r="A4" s="42" t="s">
        <v>89</v>
      </c>
      <c r="B4" s="43"/>
      <c r="C4" s="44"/>
      <c r="D4" s="44"/>
      <c r="E4" s="45"/>
      <c r="F4" s="4"/>
      <c r="G4" s="5"/>
      <c r="H4" s="2"/>
      <c r="I4" s="4"/>
      <c r="J4" s="4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80"/>
    </row>
    <row r="5" spans="1:27" s="1" customFormat="1" ht="12" x14ac:dyDescent="0.2">
      <c r="A5" s="7"/>
      <c r="B5" s="7"/>
      <c r="C5" s="8"/>
      <c r="D5" s="8"/>
      <c r="E5" s="9"/>
      <c r="F5" s="9"/>
      <c r="G5" s="10"/>
      <c r="H5" s="7"/>
      <c r="I5" s="9"/>
      <c r="J5" s="9"/>
      <c r="K5" s="9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81"/>
    </row>
    <row r="6" spans="1:27" s="12" customFormat="1" ht="44.25" customHeight="1" x14ac:dyDescent="0.25">
      <c r="A6" s="269" t="s">
        <v>0</v>
      </c>
      <c r="B6" s="269" t="s">
        <v>1</v>
      </c>
      <c r="C6" s="269" t="s">
        <v>2</v>
      </c>
      <c r="D6" s="269" t="s">
        <v>35</v>
      </c>
      <c r="E6" s="269" t="s">
        <v>3</v>
      </c>
      <c r="F6" s="269" t="s">
        <v>4</v>
      </c>
      <c r="G6" s="271" t="s">
        <v>5</v>
      </c>
      <c r="H6" s="273" t="s">
        <v>6</v>
      </c>
      <c r="I6" s="274"/>
      <c r="J6" s="274"/>
      <c r="K6" s="274"/>
      <c r="L6" s="275"/>
      <c r="M6" s="276" t="s">
        <v>7</v>
      </c>
      <c r="N6" s="277"/>
      <c r="O6" s="277"/>
      <c r="P6" s="277"/>
      <c r="Q6" s="278"/>
      <c r="R6" s="279" t="s">
        <v>8</v>
      </c>
      <c r="S6" s="280"/>
      <c r="T6" s="280"/>
      <c r="U6" s="280"/>
      <c r="V6" s="281"/>
      <c r="W6" s="282" t="s">
        <v>18</v>
      </c>
      <c r="X6" s="283"/>
      <c r="Y6" s="283"/>
      <c r="Z6" s="284"/>
      <c r="AA6" s="266" t="s">
        <v>9</v>
      </c>
    </row>
    <row r="7" spans="1:27" s="14" customFormat="1" ht="27.75" customHeight="1" x14ac:dyDescent="0.25">
      <c r="A7" s="270"/>
      <c r="B7" s="270"/>
      <c r="C7" s="270"/>
      <c r="D7" s="270"/>
      <c r="E7" s="270"/>
      <c r="F7" s="270"/>
      <c r="G7" s="272"/>
      <c r="H7" s="104" t="s">
        <v>10</v>
      </c>
      <c r="I7" s="13" t="s">
        <v>11</v>
      </c>
      <c r="J7" s="165" t="s">
        <v>24</v>
      </c>
      <c r="K7" s="13" t="s">
        <v>12</v>
      </c>
      <c r="L7" s="91" t="s">
        <v>17</v>
      </c>
      <c r="M7" s="104" t="s">
        <v>10</v>
      </c>
      <c r="N7" s="13" t="s">
        <v>11</v>
      </c>
      <c r="O7" s="165" t="s">
        <v>24</v>
      </c>
      <c r="P7" s="13" t="s">
        <v>12</v>
      </c>
      <c r="Q7" s="91" t="s">
        <v>17</v>
      </c>
      <c r="R7" s="104" t="s">
        <v>10</v>
      </c>
      <c r="S7" s="13" t="s">
        <v>11</v>
      </c>
      <c r="T7" s="165" t="s">
        <v>24</v>
      </c>
      <c r="U7" s="13" t="s">
        <v>12</v>
      </c>
      <c r="V7" s="91" t="s">
        <v>17</v>
      </c>
      <c r="W7" s="104" t="s">
        <v>10</v>
      </c>
      <c r="X7" s="13" t="s">
        <v>11</v>
      </c>
      <c r="Y7" s="13" t="s">
        <v>12</v>
      </c>
      <c r="Z7" s="91" t="s">
        <v>17</v>
      </c>
      <c r="AA7" s="267"/>
    </row>
    <row r="8" spans="1:27" s="1" customFormat="1" ht="12" x14ac:dyDescent="0.2">
      <c r="A8" s="207" t="s">
        <v>34</v>
      </c>
      <c r="B8" s="16">
        <v>5</v>
      </c>
      <c r="C8" s="17">
        <v>1</v>
      </c>
      <c r="D8" s="17" t="s">
        <v>38</v>
      </c>
      <c r="E8" s="18" t="s">
        <v>25</v>
      </c>
      <c r="F8" s="39">
        <v>43832</v>
      </c>
      <c r="G8" s="99">
        <v>585000</v>
      </c>
      <c r="H8" s="154" t="s">
        <v>44</v>
      </c>
      <c r="I8" s="155" t="s">
        <v>49</v>
      </c>
      <c r="J8" s="170">
        <v>585000</v>
      </c>
      <c r="K8" s="90" t="s">
        <v>46</v>
      </c>
      <c r="L8" s="122">
        <v>4</v>
      </c>
      <c r="M8" s="211"/>
      <c r="N8" s="212"/>
      <c r="O8" s="231"/>
      <c r="P8" s="212"/>
      <c r="Q8" s="213"/>
      <c r="R8" s="201"/>
      <c r="S8" s="202"/>
      <c r="T8" s="202"/>
      <c r="U8" s="202"/>
      <c r="V8" s="203"/>
      <c r="W8" s="201"/>
      <c r="X8" s="202"/>
      <c r="Y8" s="202"/>
      <c r="Z8" s="203"/>
      <c r="AA8" s="147">
        <f>+B8-L8-Q8-V8</f>
        <v>1</v>
      </c>
    </row>
    <row r="9" spans="1:27" s="1" customFormat="1" ht="12" x14ac:dyDescent="0.2">
      <c r="A9" s="207" t="s">
        <v>34</v>
      </c>
      <c r="B9" s="16">
        <v>5</v>
      </c>
      <c r="C9" s="17">
        <v>1</v>
      </c>
      <c r="D9" s="17" t="s">
        <v>38</v>
      </c>
      <c r="E9" s="18" t="s">
        <v>25</v>
      </c>
      <c r="F9" s="39"/>
      <c r="G9" s="99">
        <v>0</v>
      </c>
      <c r="H9" s="154" t="s">
        <v>44</v>
      </c>
      <c r="I9" s="155" t="s">
        <v>49</v>
      </c>
      <c r="J9" s="170"/>
      <c r="K9" s="90" t="s">
        <v>46</v>
      </c>
      <c r="L9" s="122">
        <v>4</v>
      </c>
      <c r="M9" s="211"/>
      <c r="N9" s="212"/>
      <c r="O9" s="231"/>
      <c r="P9" s="212"/>
      <c r="Q9" s="213"/>
      <c r="R9" s="201"/>
      <c r="S9" s="202"/>
      <c r="T9" s="202"/>
      <c r="U9" s="202"/>
      <c r="V9" s="203"/>
      <c r="W9" s="201"/>
      <c r="X9" s="202"/>
      <c r="Y9" s="202"/>
      <c r="Z9" s="203"/>
      <c r="AA9" s="147">
        <f>+B9-L9-Q9-V9</f>
        <v>1</v>
      </c>
    </row>
    <row r="10" spans="1:27" s="1" customFormat="1" ht="12" x14ac:dyDescent="0.2">
      <c r="A10" s="207" t="s">
        <v>34</v>
      </c>
      <c r="B10" s="16">
        <v>5</v>
      </c>
      <c r="C10" s="17">
        <v>1</v>
      </c>
      <c r="D10" s="17" t="s">
        <v>38</v>
      </c>
      <c r="E10" s="18" t="s">
        <v>25</v>
      </c>
      <c r="F10" s="39"/>
      <c r="G10" s="99">
        <v>0</v>
      </c>
      <c r="H10" s="154" t="s">
        <v>44</v>
      </c>
      <c r="I10" s="155" t="s">
        <v>49</v>
      </c>
      <c r="J10" s="170"/>
      <c r="K10" s="90" t="s">
        <v>46</v>
      </c>
      <c r="L10" s="122">
        <v>4</v>
      </c>
      <c r="M10" s="211"/>
      <c r="N10" s="212"/>
      <c r="O10" s="231"/>
      <c r="P10" s="212"/>
      <c r="Q10" s="213"/>
      <c r="R10" s="201"/>
      <c r="S10" s="202"/>
      <c r="T10" s="202"/>
      <c r="U10" s="202"/>
      <c r="V10" s="203"/>
      <c r="W10" s="201"/>
      <c r="X10" s="202"/>
      <c r="Y10" s="202"/>
      <c r="Z10" s="203"/>
      <c r="AA10" s="147">
        <f>+B10-L10-Q10-V10</f>
        <v>1</v>
      </c>
    </row>
    <row r="11" spans="1:27" s="1" customFormat="1" ht="12" x14ac:dyDescent="0.2">
      <c r="A11" s="207" t="s">
        <v>34</v>
      </c>
      <c r="B11" s="16">
        <v>5</v>
      </c>
      <c r="C11" s="17">
        <v>1</v>
      </c>
      <c r="D11" s="17" t="s">
        <v>38</v>
      </c>
      <c r="E11" s="18" t="s">
        <v>25</v>
      </c>
      <c r="F11" s="39"/>
      <c r="G11" s="99">
        <v>0</v>
      </c>
      <c r="H11" s="154" t="s">
        <v>44</v>
      </c>
      <c r="I11" s="155" t="s">
        <v>49</v>
      </c>
      <c r="J11" s="170"/>
      <c r="K11" s="90" t="s">
        <v>46</v>
      </c>
      <c r="L11" s="122">
        <v>4</v>
      </c>
      <c r="M11" s="211"/>
      <c r="N11" s="212"/>
      <c r="O11" s="212"/>
      <c r="P11" s="212"/>
      <c r="Q11" s="213"/>
      <c r="R11" s="201"/>
      <c r="S11" s="202"/>
      <c r="T11" s="202"/>
      <c r="U11" s="202"/>
      <c r="V11" s="203"/>
      <c r="W11" s="201"/>
      <c r="X11" s="202"/>
      <c r="Y11" s="202"/>
      <c r="Z11" s="203"/>
      <c r="AA11" s="147">
        <f>+B11-L11-Q11-V11</f>
        <v>1</v>
      </c>
    </row>
    <row r="12" spans="1:27" s="25" customFormat="1" ht="12" x14ac:dyDescent="0.2">
      <c r="A12" s="20"/>
      <c r="B12" s="20"/>
      <c r="C12" s="20"/>
      <c r="D12" s="20"/>
      <c r="E12" s="21"/>
      <c r="F12" s="171" t="s">
        <v>25</v>
      </c>
      <c r="G12" s="172">
        <f>SUM(G8:G11)</f>
        <v>585000</v>
      </c>
      <c r="H12" s="105"/>
      <c r="I12" s="22"/>
      <c r="J12" s="22"/>
      <c r="K12" s="22"/>
      <c r="L12" s="92"/>
      <c r="M12" s="117"/>
      <c r="N12" s="23"/>
      <c r="O12" s="23"/>
      <c r="P12" s="23"/>
      <c r="Q12" s="118"/>
      <c r="R12" s="198"/>
      <c r="S12" s="199"/>
      <c r="T12" s="199"/>
      <c r="U12" s="199"/>
      <c r="V12" s="200"/>
      <c r="W12" s="198"/>
      <c r="X12" s="199"/>
      <c r="Y12" s="199"/>
      <c r="Z12" s="200"/>
      <c r="AA12" s="163"/>
    </row>
    <row r="13" spans="1:27" s="25" customFormat="1" ht="12" x14ac:dyDescent="0.2">
      <c r="A13" s="210" t="s">
        <v>34</v>
      </c>
      <c r="B13" s="16">
        <v>5</v>
      </c>
      <c r="C13" s="17">
        <v>1</v>
      </c>
      <c r="D13" s="17" t="s">
        <v>38</v>
      </c>
      <c r="E13" s="29" t="s">
        <v>26</v>
      </c>
      <c r="F13" s="39">
        <v>43863</v>
      </c>
      <c r="G13" s="99">
        <v>500000</v>
      </c>
      <c r="H13" s="154" t="s">
        <v>44</v>
      </c>
      <c r="I13" s="155" t="s">
        <v>50</v>
      </c>
      <c r="J13" s="170">
        <v>500000</v>
      </c>
      <c r="K13" s="90" t="s">
        <v>46</v>
      </c>
      <c r="L13" s="122">
        <v>4</v>
      </c>
      <c r="M13" s="228"/>
      <c r="N13" s="212"/>
      <c r="O13" s="212"/>
      <c r="P13" s="212"/>
      <c r="Q13" s="213"/>
      <c r="R13" s="214"/>
      <c r="S13" s="215"/>
      <c r="T13" s="215"/>
      <c r="U13" s="215"/>
      <c r="V13" s="216"/>
      <c r="W13" s="214"/>
      <c r="X13" s="215"/>
      <c r="Y13" s="215"/>
      <c r="Z13" s="216"/>
      <c r="AA13" s="147">
        <f>+B13-L13-Q13-V13</f>
        <v>1</v>
      </c>
    </row>
    <row r="14" spans="1:27" s="1" customFormat="1" ht="12" x14ac:dyDescent="0.2">
      <c r="A14" s="210" t="s">
        <v>34</v>
      </c>
      <c r="B14" s="16">
        <v>5</v>
      </c>
      <c r="C14" s="17">
        <v>1</v>
      </c>
      <c r="D14" s="17" t="s">
        <v>38</v>
      </c>
      <c r="E14" s="29" t="s">
        <v>26</v>
      </c>
      <c r="F14" s="39"/>
      <c r="G14" s="99">
        <v>0</v>
      </c>
      <c r="H14" s="154" t="s">
        <v>44</v>
      </c>
      <c r="I14" s="155" t="s">
        <v>50</v>
      </c>
      <c r="J14" s="170"/>
      <c r="K14" s="90" t="s">
        <v>46</v>
      </c>
      <c r="L14" s="122">
        <v>4</v>
      </c>
      <c r="M14" s="228"/>
      <c r="N14" s="212"/>
      <c r="O14" s="212"/>
      <c r="P14" s="212"/>
      <c r="Q14" s="213"/>
      <c r="R14" s="214"/>
      <c r="S14" s="215"/>
      <c r="T14" s="215"/>
      <c r="U14" s="215"/>
      <c r="V14" s="216"/>
      <c r="W14" s="214"/>
      <c r="X14" s="215"/>
      <c r="Y14" s="215"/>
      <c r="Z14" s="216"/>
      <c r="AA14" s="147">
        <f>+B14-L14-Q14-V14</f>
        <v>1</v>
      </c>
    </row>
    <row r="15" spans="1:27" s="1" customFormat="1" ht="12" x14ac:dyDescent="0.2">
      <c r="A15" s="210" t="s">
        <v>34</v>
      </c>
      <c r="B15" s="16">
        <v>5</v>
      </c>
      <c r="C15" s="17">
        <v>1</v>
      </c>
      <c r="D15" s="17" t="s">
        <v>38</v>
      </c>
      <c r="E15" s="29" t="s">
        <v>26</v>
      </c>
      <c r="F15" s="39"/>
      <c r="G15" s="99">
        <v>0</v>
      </c>
      <c r="H15" s="154" t="s">
        <v>44</v>
      </c>
      <c r="I15" s="155" t="s">
        <v>50</v>
      </c>
      <c r="J15" s="170"/>
      <c r="K15" s="90" t="s">
        <v>46</v>
      </c>
      <c r="L15" s="122">
        <v>4</v>
      </c>
      <c r="M15" s="228"/>
      <c r="N15" s="212"/>
      <c r="O15" s="212"/>
      <c r="P15" s="212"/>
      <c r="Q15" s="213"/>
      <c r="R15" s="214"/>
      <c r="S15" s="215"/>
      <c r="T15" s="215"/>
      <c r="U15" s="215"/>
      <c r="V15" s="216"/>
      <c r="W15" s="214"/>
      <c r="X15" s="215"/>
      <c r="Y15" s="215"/>
      <c r="Z15" s="216"/>
      <c r="AA15" s="147">
        <f>+B15-L15-Q15-V15</f>
        <v>1</v>
      </c>
    </row>
    <row r="16" spans="1:27" s="1" customFormat="1" ht="12" x14ac:dyDescent="0.2">
      <c r="A16" s="210" t="s">
        <v>34</v>
      </c>
      <c r="B16" s="16">
        <v>5</v>
      </c>
      <c r="C16" s="17">
        <v>1</v>
      </c>
      <c r="D16" s="17" t="s">
        <v>38</v>
      </c>
      <c r="E16" s="29" t="s">
        <v>26</v>
      </c>
      <c r="F16" s="39"/>
      <c r="G16" s="99">
        <v>0</v>
      </c>
      <c r="H16" s="154" t="s">
        <v>44</v>
      </c>
      <c r="I16" s="155" t="s">
        <v>50</v>
      </c>
      <c r="J16" s="155"/>
      <c r="K16" s="90" t="s">
        <v>46</v>
      </c>
      <c r="L16" s="122">
        <v>4</v>
      </c>
      <c r="M16" s="228"/>
      <c r="N16" s="212"/>
      <c r="O16" s="212"/>
      <c r="P16" s="212"/>
      <c r="Q16" s="213"/>
      <c r="R16" s="214"/>
      <c r="S16" s="215"/>
      <c r="T16" s="215"/>
      <c r="U16" s="215"/>
      <c r="V16" s="216"/>
      <c r="W16" s="214"/>
      <c r="X16" s="215"/>
      <c r="Y16" s="215"/>
      <c r="Z16" s="216"/>
      <c r="AA16" s="147">
        <f>+B16-L16-Q16-V16</f>
        <v>1</v>
      </c>
    </row>
    <row r="17" spans="1:27" s="25" customFormat="1" ht="12" x14ac:dyDescent="0.2">
      <c r="A17" s="20"/>
      <c r="B17" s="20"/>
      <c r="C17" s="20"/>
      <c r="D17" s="20"/>
      <c r="E17" s="75"/>
      <c r="F17" s="173" t="s">
        <v>26</v>
      </c>
      <c r="G17" s="174">
        <f>SUM(G13:G16)</f>
        <v>500000</v>
      </c>
      <c r="H17" s="105"/>
      <c r="I17" s="22"/>
      <c r="J17" s="22"/>
      <c r="K17" s="22"/>
      <c r="L17" s="95"/>
      <c r="M17" s="117"/>
      <c r="N17" s="23"/>
      <c r="O17" s="23"/>
      <c r="P17" s="23"/>
      <c r="Q17" s="118"/>
      <c r="R17" s="117"/>
      <c r="S17" s="23"/>
      <c r="T17" s="23"/>
      <c r="U17" s="23"/>
      <c r="V17" s="118"/>
      <c r="W17" s="115"/>
      <c r="X17" s="77"/>
      <c r="Y17" s="77"/>
      <c r="Z17" s="116"/>
      <c r="AA17" s="148"/>
    </row>
    <row r="18" spans="1:27" s="1" customFormat="1" ht="12" x14ac:dyDescent="0.2">
      <c r="A18" s="206" t="s">
        <v>34</v>
      </c>
      <c r="B18" s="16">
        <v>5</v>
      </c>
      <c r="C18" s="17">
        <v>1</v>
      </c>
      <c r="D18" s="17" t="s">
        <v>38</v>
      </c>
      <c r="E18" s="30" t="s">
        <v>27</v>
      </c>
      <c r="F18" s="39">
        <v>43892</v>
      </c>
      <c r="G18" s="99">
        <v>500000</v>
      </c>
      <c r="H18" s="108" t="s">
        <v>44</v>
      </c>
      <c r="I18" s="16" t="s">
        <v>59</v>
      </c>
      <c r="J18" s="166">
        <v>500000</v>
      </c>
      <c r="K18" s="16" t="s">
        <v>46</v>
      </c>
      <c r="L18" s="94">
        <v>5</v>
      </c>
      <c r="M18" s="217"/>
      <c r="N18" s="218"/>
      <c r="O18" s="219"/>
      <c r="P18" s="218"/>
      <c r="Q18" s="220"/>
      <c r="R18" s="217"/>
      <c r="S18" s="218"/>
      <c r="T18" s="218"/>
      <c r="U18" s="218"/>
      <c r="V18" s="220"/>
      <c r="W18" s="214"/>
      <c r="X18" s="215"/>
      <c r="Y18" s="215"/>
      <c r="Z18" s="216"/>
      <c r="AA18" s="147">
        <f>+B18-L18-Q18-V18</f>
        <v>0</v>
      </c>
    </row>
    <row r="19" spans="1:27" s="1" customFormat="1" ht="12" customHeight="1" x14ac:dyDescent="0.2">
      <c r="A19" s="206" t="s">
        <v>34</v>
      </c>
      <c r="B19" s="16">
        <v>5</v>
      </c>
      <c r="C19" s="17">
        <v>1</v>
      </c>
      <c r="D19" s="17" t="s">
        <v>38</v>
      </c>
      <c r="E19" s="30" t="s">
        <v>27</v>
      </c>
      <c r="F19" s="39"/>
      <c r="G19" s="99">
        <v>0</v>
      </c>
      <c r="H19" s="107" t="s">
        <v>44</v>
      </c>
      <c r="I19" s="16" t="s">
        <v>59</v>
      </c>
      <c r="J19" s="46"/>
      <c r="K19" s="16" t="s">
        <v>46</v>
      </c>
      <c r="L19" s="94">
        <v>5</v>
      </c>
      <c r="M19" s="221"/>
      <c r="N19" s="222"/>
      <c r="O19" s="223"/>
      <c r="P19" s="218"/>
      <c r="Q19" s="220"/>
      <c r="R19" s="217"/>
      <c r="S19" s="218"/>
      <c r="T19" s="218"/>
      <c r="U19" s="218"/>
      <c r="V19" s="220"/>
      <c r="W19" s="214"/>
      <c r="X19" s="215"/>
      <c r="Y19" s="215"/>
      <c r="Z19" s="216"/>
      <c r="AA19" s="147">
        <f>+B19-L19-Q19-V19</f>
        <v>0</v>
      </c>
    </row>
    <row r="20" spans="1:27" s="1" customFormat="1" ht="12" customHeight="1" x14ac:dyDescent="0.2">
      <c r="A20" s="206" t="s">
        <v>34</v>
      </c>
      <c r="B20" s="16">
        <v>5</v>
      </c>
      <c r="C20" s="89">
        <v>1</v>
      </c>
      <c r="D20" s="17" t="s">
        <v>38</v>
      </c>
      <c r="E20" s="30" t="s">
        <v>27</v>
      </c>
      <c r="F20" s="39"/>
      <c r="G20" s="99">
        <v>0</v>
      </c>
      <c r="H20" s="107" t="s">
        <v>44</v>
      </c>
      <c r="I20" s="16" t="s">
        <v>59</v>
      </c>
      <c r="J20" s="46"/>
      <c r="K20" s="16" t="s">
        <v>46</v>
      </c>
      <c r="L20" s="94">
        <v>5</v>
      </c>
      <c r="M20" s="224"/>
      <c r="N20" s="222"/>
      <c r="O20" s="223"/>
      <c r="P20" s="218"/>
      <c r="Q20" s="220"/>
      <c r="R20" s="217"/>
      <c r="S20" s="218"/>
      <c r="T20" s="218"/>
      <c r="U20" s="218"/>
      <c r="V20" s="220"/>
      <c r="W20" s="211"/>
      <c r="X20" s="212"/>
      <c r="Y20" s="212"/>
      <c r="Z20" s="213"/>
      <c r="AA20" s="147">
        <f>+B20-L20-Q20-V20</f>
        <v>0</v>
      </c>
    </row>
    <row r="21" spans="1:27" s="1" customFormat="1" ht="12" customHeight="1" x14ac:dyDescent="0.2">
      <c r="A21" s="206" t="s">
        <v>34</v>
      </c>
      <c r="B21" s="16">
        <v>5</v>
      </c>
      <c r="C21" s="89">
        <v>1</v>
      </c>
      <c r="D21" s="17" t="s">
        <v>38</v>
      </c>
      <c r="E21" s="30" t="s">
        <v>27</v>
      </c>
      <c r="F21" s="39"/>
      <c r="G21" s="99">
        <v>0</v>
      </c>
      <c r="H21" s="107" t="s">
        <v>44</v>
      </c>
      <c r="I21" s="16" t="s">
        <v>59</v>
      </c>
      <c r="J21" s="46"/>
      <c r="K21" s="16" t="s">
        <v>46</v>
      </c>
      <c r="L21" s="94">
        <v>5</v>
      </c>
      <c r="M21" s="217"/>
      <c r="N21" s="218"/>
      <c r="O21" s="218"/>
      <c r="P21" s="218"/>
      <c r="Q21" s="220"/>
      <c r="R21" s="217"/>
      <c r="S21" s="218"/>
      <c r="T21" s="218"/>
      <c r="U21" s="218"/>
      <c r="V21" s="220"/>
      <c r="W21" s="211"/>
      <c r="X21" s="212"/>
      <c r="Y21" s="212"/>
      <c r="Z21" s="213"/>
      <c r="AA21" s="147">
        <f>+B21-L21-Q21-V21</f>
        <v>0</v>
      </c>
    </row>
    <row r="22" spans="1:27" s="1" customFormat="1" ht="12" x14ac:dyDescent="0.2">
      <c r="A22" s="20"/>
      <c r="B22" s="20"/>
      <c r="C22" s="20"/>
      <c r="D22" s="20"/>
      <c r="E22" s="21"/>
      <c r="F22" s="175" t="s">
        <v>27</v>
      </c>
      <c r="G22" s="176">
        <f>SUM(G18:G21)</f>
        <v>500000</v>
      </c>
      <c r="H22" s="105"/>
      <c r="I22" s="22"/>
      <c r="J22" s="22"/>
      <c r="K22" s="22"/>
      <c r="L22" s="92"/>
      <c r="M22" s="117"/>
      <c r="N22" s="23"/>
      <c r="O22" s="23"/>
      <c r="P22" s="23"/>
      <c r="Q22" s="118"/>
      <c r="R22" s="141"/>
      <c r="S22" s="24"/>
      <c r="T22" s="24"/>
      <c r="U22" s="24"/>
      <c r="V22" s="142"/>
      <c r="W22" s="115"/>
      <c r="X22" s="77"/>
      <c r="Y22" s="77"/>
      <c r="Z22" s="116"/>
      <c r="AA22" s="148"/>
    </row>
    <row r="23" spans="1:27" s="1" customFormat="1" ht="14.25" customHeight="1" x14ac:dyDescent="0.2">
      <c r="A23" s="205" t="s">
        <v>34</v>
      </c>
      <c r="B23" s="16">
        <v>15</v>
      </c>
      <c r="C23" s="17">
        <v>2</v>
      </c>
      <c r="D23" s="17"/>
      <c r="E23" s="31" t="s">
        <v>28</v>
      </c>
      <c r="F23" s="39">
        <v>43923</v>
      </c>
      <c r="G23" s="99">
        <v>468000</v>
      </c>
      <c r="H23" s="107" t="s">
        <v>60</v>
      </c>
      <c r="I23" s="46" t="s">
        <v>61</v>
      </c>
      <c r="J23" s="196">
        <v>50000</v>
      </c>
      <c r="K23" s="16" t="s">
        <v>38</v>
      </c>
      <c r="L23" s="94">
        <v>5</v>
      </c>
      <c r="M23" s="121"/>
      <c r="N23" s="155"/>
      <c r="O23" s="170"/>
      <c r="P23" s="232"/>
      <c r="Q23" s="233"/>
      <c r="R23" s="211"/>
      <c r="S23" s="212"/>
      <c r="T23" s="212"/>
      <c r="U23" s="212"/>
      <c r="V23" s="213"/>
      <c r="W23" s="211"/>
      <c r="X23" s="212"/>
      <c r="Y23" s="212"/>
      <c r="Z23" s="213"/>
      <c r="AA23" s="147">
        <f>+B23-L23-Q23-V23</f>
        <v>10</v>
      </c>
    </row>
    <row r="24" spans="1:27" s="1" customFormat="1" ht="12" x14ac:dyDescent="0.2">
      <c r="A24" s="205" t="s">
        <v>34</v>
      </c>
      <c r="B24" s="16">
        <v>15</v>
      </c>
      <c r="C24" s="17">
        <v>2</v>
      </c>
      <c r="D24" s="17"/>
      <c r="E24" s="31" t="s">
        <v>28</v>
      </c>
      <c r="F24" s="39"/>
      <c r="G24" s="99">
        <v>0</v>
      </c>
      <c r="H24" s="107" t="s">
        <v>44</v>
      </c>
      <c r="I24" s="46" t="s">
        <v>62</v>
      </c>
      <c r="J24" s="196">
        <v>418000</v>
      </c>
      <c r="K24" s="16" t="s">
        <v>46</v>
      </c>
      <c r="L24" s="94">
        <v>5</v>
      </c>
      <c r="M24" s="121"/>
      <c r="N24" s="155"/>
      <c r="O24" s="170"/>
      <c r="P24" s="232"/>
      <c r="Q24" s="233"/>
      <c r="R24" s="214"/>
      <c r="S24" s="215"/>
      <c r="T24" s="215"/>
      <c r="U24" s="215"/>
      <c r="V24" s="216"/>
      <c r="W24" s="214"/>
      <c r="X24" s="215"/>
      <c r="Y24" s="215"/>
      <c r="Z24" s="216"/>
      <c r="AA24" s="147">
        <f>+B24-L24-Q24-V24</f>
        <v>10</v>
      </c>
    </row>
    <row r="25" spans="1:27" s="1" customFormat="1" ht="12" x14ac:dyDescent="0.2">
      <c r="A25" s="205" t="s">
        <v>34</v>
      </c>
      <c r="B25" s="16">
        <v>15</v>
      </c>
      <c r="C25" s="89">
        <v>2</v>
      </c>
      <c r="D25" s="17"/>
      <c r="E25" s="31" t="s">
        <v>28</v>
      </c>
      <c r="F25" s="39"/>
      <c r="G25" s="99">
        <v>0</v>
      </c>
      <c r="H25" s="107" t="s">
        <v>44</v>
      </c>
      <c r="I25" s="46" t="s">
        <v>62</v>
      </c>
      <c r="J25" s="16"/>
      <c r="K25" s="16" t="s">
        <v>46</v>
      </c>
      <c r="L25" s="94">
        <v>5</v>
      </c>
      <c r="M25" s="121"/>
      <c r="N25" s="155"/>
      <c r="O25" s="170"/>
      <c r="P25" s="232"/>
      <c r="Q25" s="233"/>
      <c r="R25" s="214"/>
      <c r="S25" s="215"/>
      <c r="T25" s="215"/>
      <c r="U25" s="215"/>
      <c r="V25" s="216"/>
      <c r="W25" s="214"/>
      <c r="X25" s="215"/>
      <c r="Y25" s="215"/>
      <c r="Z25" s="216"/>
      <c r="AA25" s="147">
        <f>+B25-L25-Q25-V25</f>
        <v>10</v>
      </c>
    </row>
    <row r="26" spans="1:27" s="1" customFormat="1" ht="12" x14ac:dyDescent="0.2">
      <c r="A26" s="205" t="s">
        <v>34</v>
      </c>
      <c r="B26" s="16">
        <v>15</v>
      </c>
      <c r="C26" s="89">
        <v>2</v>
      </c>
      <c r="D26" s="17"/>
      <c r="E26" s="31" t="s">
        <v>28</v>
      </c>
      <c r="F26" s="39"/>
      <c r="G26" s="99">
        <v>0</v>
      </c>
      <c r="H26" s="107" t="s">
        <v>44</v>
      </c>
      <c r="I26" s="46" t="s">
        <v>62</v>
      </c>
      <c r="J26" s="16"/>
      <c r="K26" s="16" t="s">
        <v>46</v>
      </c>
      <c r="L26" s="94">
        <v>5</v>
      </c>
      <c r="M26" s="121"/>
      <c r="N26" s="155"/>
      <c r="O26" s="155"/>
      <c r="P26" s="232"/>
      <c r="Q26" s="233"/>
      <c r="R26" s="214"/>
      <c r="S26" s="215"/>
      <c r="T26" s="215"/>
      <c r="U26" s="215"/>
      <c r="V26" s="216"/>
      <c r="W26" s="214"/>
      <c r="X26" s="215"/>
      <c r="Y26" s="215"/>
      <c r="Z26" s="216"/>
      <c r="AA26" s="147">
        <f>+B26-L26-Q26-V26</f>
        <v>10</v>
      </c>
    </row>
    <row r="27" spans="1:27" s="1" customFormat="1" ht="12" x14ac:dyDescent="0.2">
      <c r="A27" s="20"/>
      <c r="B27" s="20"/>
      <c r="C27" s="20"/>
      <c r="D27" s="20"/>
      <c r="E27" s="21"/>
      <c r="F27" s="177" t="s">
        <v>28</v>
      </c>
      <c r="G27" s="178">
        <f>SUM(G23:G26)</f>
        <v>468000</v>
      </c>
      <c r="H27" s="105"/>
      <c r="I27" s="22"/>
      <c r="J27" s="22"/>
      <c r="K27" s="22"/>
      <c r="L27" s="92"/>
      <c r="M27" s="117"/>
      <c r="N27" s="23"/>
      <c r="O27" s="23"/>
      <c r="P27" s="23"/>
      <c r="Q27" s="118"/>
      <c r="R27" s="117"/>
      <c r="S27" s="23"/>
      <c r="T27" s="23"/>
      <c r="U27" s="23"/>
      <c r="V27" s="118"/>
      <c r="W27" s="141"/>
      <c r="X27" s="24"/>
      <c r="Y27" s="24"/>
      <c r="Z27" s="142"/>
      <c r="AA27" s="148"/>
    </row>
    <row r="28" spans="1:27" s="1" customFormat="1" ht="12" x14ac:dyDescent="0.2">
      <c r="A28" s="209" t="s">
        <v>34</v>
      </c>
      <c r="B28" s="90">
        <v>10</v>
      </c>
      <c r="C28" s="17">
        <v>2</v>
      </c>
      <c r="D28" s="17"/>
      <c r="E28" s="32" t="s">
        <v>29</v>
      </c>
      <c r="F28" s="39">
        <v>43953</v>
      </c>
      <c r="G28" s="101">
        <v>452000</v>
      </c>
      <c r="H28" s="109" t="s">
        <v>70</v>
      </c>
      <c r="I28" s="16" t="s">
        <v>71</v>
      </c>
      <c r="J28" s="166">
        <v>100000</v>
      </c>
      <c r="K28" s="16" t="s">
        <v>72</v>
      </c>
      <c r="L28" s="94">
        <v>7</v>
      </c>
      <c r="M28" s="121" t="s">
        <v>44</v>
      </c>
      <c r="N28" s="90" t="s">
        <v>73</v>
      </c>
      <c r="O28" s="169">
        <v>452000</v>
      </c>
      <c r="P28" s="90" t="s">
        <v>46</v>
      </c>
      <c r="Q28" s="122">
        <v>5</v>
      </c>
      <c r="R28" s="214"/>
      <c r="S28" s="212"/>
      <c r="T28" s="212"/>
      <c r="U28" s="212"/>
      <c r="V28" s="213"/>
      <c r="W28" s="211"/>
      <c r="X28" s="212"/>
      <c r="Y28" s="212"/>
      <c r="Z28" s="213"/>
      <c r="AA28" s="147">
        <f>+B28-L28-Q28-V28</f>
        <v>-2</v>
      </c>
    </row>
    <row r="29" spans="1:27" s="1" customFormat="1" ht="12" x14ac:dyDescent="0.2">
      <c r="A29" s="209" t="s">
        <v>34</v>
      </c>
      <c r="B29" s="90">
        <v>10</v>
      </c>
      <c r="C29" s="17">
        <v>2</v>
      </c>
      <c r="D29" s="17"/>
      <c r="E29" s="32" t="s">
        <v>29</v>
      </c>
      <c r="F29" s="39"/>
      <c r="G29" s="101">
        <v>0</v>
      </c>
      <c r="H29" s="108"/>
      <c r="I29" s="16"/>
      <c r="J29" s="166"/>
      <c r="K29" s="16"/>
      <c r="L29" s="94"/>
      <c r="M29" s="234" t="s">
        <v>44</v>
      </c>
      <c r="N29" s="90" t="s">
        <v>73</v>
      </c>
      <c r="O29" s="90"/>
      <c r="P29" s="90" t="s">
        <v>46</v>
      </c>
      <c r="Q29" s="122">
        <v>5</v>
      </c>
      <c r="R29" s="214"/>
      <c r="S29" s="212"/>
      <c r="T29" s="212"/>
      <c r="U29" s="212"/>
      <c r="V29" s="213"/>
      <c r="W29" s="211"/>
      <c r="X29" s="212"/>
      <c r="Y29" s="212"/>
      <c r="Z29" s="213"/>
      <c r="AA29" s="147">
        <f>+B29-L29-Q29-V29</f>
        <v>5</v>
      </c>
    </row>
    <row r="30" spans="1:27" s="1" customFormat="1" ht="12" x14ac:dyDescent="0.2">
      <c r="A30" s="209" t="s">
        <v>34</v>
      </c>
      <c r="B30" s="90">
        <v>10</v>
      </c>
      <c r="C30" s="17">
        <v>2</v>
      </c>
      <c r="D30" s="17"/>
      <c r="E30" s="32" t="s">
        <v>29</v>
      </c>
      <c r="F30" s="39"/>
      <c r="G30" s="101">
        <v>0</v>
      </c>
      <c r="H30" s="108"/>
      <c r="I30" s="16"/>
      <c r="J30" s="166"/>
      <c r="K30" s="16"/>
      <c r="L30" s="94"/>
      <c r="M30" s="121" t="s">
        <v>44</v>
      </c>
      <c r="N30" s="90" t="s">
        <v>73</v>
      </c>
      <c r="O30" s="90"/>
      <c r="P30" s="90" t="s">
        <v>46</v>
      </c>
      <c r="Q30" s="122">
        <v>5</v>
      </c>
      <c r="R30" s="214"/>
      <c r="S30" s="212"/>
      <c r="T30" s="212"/>
      <c r="U30" s="212"/>
      <c r="V30" s="213"/>
      <c r="W30" s="211"/>
      <c r="X30" s="212"/>
      <c r="Y30" s="212"/>
      <c r="Z30" s="213"/>
      <c r="AA30" s="147">
        <f>+B30-L30-Q30-V30</f>
        <v>5</v>
      </c>
    </row>
    <row r="31" spans="1:27" s="1" customFormat="1" ht="12" x14ac:dyDescent="0.2">
      <c r="A31" s="209" t="s">
        <v>34</v>
      </c>
      <c r="B31" s="90">
        <v>10</v>
      </c>
      <c r="C31" s="17">
        <v>2</v>
      </c>
      <c r="D31" s="17"/>
      <c r="E31" s="32" t="s">
        <v>29</v>
      </c>
      <c r="F31" s="39"/>
      <c r="G31" s="101">
        <v>0</v>
      </c>
      <c r="H31" s="108"/>
      <c r="I31" s="16"/>
      <c r="J31" s="16"/>
      <c r="K31" s="16"/>
      <c r="L31" s="94"/>
      <c r="M31" s="121" t="s">
        <v>44</v>
      </c>
      <c r="N31" s="90" t="s">
        <v>73</v>
      </c>
      <c r="O31" s="90"/>
      <c r="P31" s="90" t="s">
        <v>46</v>
      </c>
      <c r="Q31" s="122">
        <v>5</v>
      </c>
      <c r="R31" s="214"/>
      <c r="S31" s="215"/>
      <c r="T31" s="215"/>
      <c r="U31" s="215"/>
      <c r="V31" s="216"/>
      <c r="W31" s="214"/>
      <c r="X31" s="215"/>
      <c r="Y31" s="215"/>
      <c r="Z31" s="216"/>
      <c r="AA31" s="147">
        <f>+B31-L31-Q31-V31</f>
        <v>5</v>
      </c>
    </row>
    <row r="32" spans="1:27" s="25" customFormat="1" ht="12.75" customHeight="1" x14ac:dyDescent="0.2">
      <c r="A32" s="20"/>
      <c r="B32" s="20"/>
      <c r="C32" s="20"/>
      <c r="D32" s="20"/>
      <c r="E32" s="21"/>
      <c r="F32" s="179" t="s">
        <v>29</v>
      </c>
      <c r="G32" s="180">
        <f>G28</f>
        <v>452000</v>
      </c>
      <c r="H32" s="110"/>
      <c r="I32" s="22"/>
      <c r="J32" s="22"/>
      <c r="K32" s="22"/>
      <c r="L32" s="92"/>
      <c r="M32" s="117"/>
      <c r="N32" s="23"/>
      <c r="O32" s="23"/>
      <c r="P32" s="23"/>
      <c r="Q32" s="118"/>
      <c r="R32" s="115"/>
      <c r="S32" s="77"/>
      <c r="T32" s="77"/>
      <c r="U32" s="77"/>
      <c r="V32" s="116"/>
      <c r="W32" s="141"/>
      <c r="X32" s="24"/>
      <c r="Y32" s="24"/>
      <c r="Z32" s="142"/>
      <c r="AA32" s="148"/>
    </row>
    <row r="33" spans="1:27" s="1" customFormat="1" ht="12" x14ac:dyDescent="0.2">
      <c r="A33" s="204" t="s">
        <v>34</v>
      </c>
      <c r="B33" s="90">
        <v>8</v>
      </c>
      <c r="C33" s="253">
        <v>2</v>
      </c>
      <c r="D33" s="17"/>
      <c r="E33" s="34" t="s">
        <v>30</v>
      </c>
      <c r="F33" s="39">
        <v>43984</v>
      </c>
      <c r="G33" s="101">
        <v>454000</v>
      </c>
      <c r="H33" s="121" t="s">
        <v>81</v>
      </c>
      <c r="I33" s="90" t="s">
        <v>82</v>
      </c>
      <c r="J33" s="169">
        <v>127000</v>
      </c>
      <c r="K33" s="90" t="s">
        <v>83</v>
      </c>
      <c r="L33" s="122">
        <v>6</v>
      </c>
      <c r="M33" s="211"/>
      <c r="N33" s="212"/>
      <c r="O33" s="231"/>
      <c r="P33" s="212"/>
      <c r="Q33" s="216"/>
      <c r="R33" s="225"/>
      <c r="S33" s="226"/>
      <c r="T33" s="226"/>
      <c r="U33" s="226"/>
      <c r="V33" s="227"/>
      <c r="W33" s="225"/>
      <c r="X33" s="226"/>
      <c r="Y33" s="226"/>
      <c r="Z33" s="227"/>
      <c r="AA33" s="147">
        <f>+B33-L33-Q33-V33</f>
        <v>2</v>
      </c>
    </row>
    <row r="34" spans="1:27" s="1" customFormat="1" ht="12" x14ac:dyDescent="0.2">
      <c r="A34" s="204" t="s">
        <v>34</v>
      </c>
      <c r="B34" s="90">
        <v>8</v>
      </c>
      <c r="C34" s="253">
        <v>2</v>
      </c>
      <c r="D34" s="17"/>
      <c r="E34" s="34" t="s">
        <v>30</v>
      </c>
      <c r="F34" s="39"/>
      <c r="G34" s="101">
        <v>0</v>
      </c>
      <c r="H34" s="108" t="s">
        <v>44</v>
      </c>
      <c r="I34" s="16" t="s">
        <v>74</v>
      </c>
      <c r="J34" s="166">
        <v>454000</v>
      </c>
      <c r="K34" s="16" t="s">
        <v>46</v>
      </c>
      <c r="L34" s="94">
        <v>5</v>
      </c>
      <c r="M34" s="255"/>
      <c r="N34" s="256"/>
      <c r="O34" s="256"/>
      <c r="P34" s="256"/>
      <c r="Q34" s="257"/>
      <c r="R34" s="225"/>
      <c r="S34" s="226"/>
      <c r="T34" s="226"/>
      <c r="U34" s="226"/>
      <c r="V34" s="227"/>
      <c r="W34" s="225"/>
      <c r="X34" s="226"/>
      <c r="Y34" s="226"/>
      <c r="Z34" s="227"/>
      <c r="AA34" s="147">
        <f>+B34-L34-Q34-V34</f>
        <v>3</v>
      </c>
    </row>
    <row r="35" spans="1:27" s="1" customFormat="1" ht="12" x14ac:dyDescent="0.2">
      <c r="A35" s="204" t="s">
        <v>34</v>
      </c>
      <c r="B35" s="90">
        <v>8</v>
      </c>
      <c r="C35" s="254">
        <v>2</v>
      </c>
      <c r="D35" s="17"/>
      <c r="E35" s="34" t="s">
        <v>30</v>
      </c>
      <c r="F35" s="39"/>
      <c r="G35" s="101">
        <v>0</v>
      </c>
      <c r="H35" s="108" t="s">
        <v>44</v>
      </c>
      <c r="I35" s="16" t="s">
        <v>74</v>
      </c>
      <c r="J35" s="166"/>
      <c r="K35" s="16" t="s">
        <v>46</v>
      </c>
      <c r="L35" s="94">
        <v>5</v>
      </c>
      <c r="M35" s="258"/>
      <c r="N35" s="259"/>
      <c r="O35" s="259"/>
      <c r="P35" s="259"/>
      <c r="Q35" s="257"/>
      <c r="R35" s="225"/>
      <c r="S35" s="226"/>
      <c r="T35" s="226"/>
      <c r="U35" s="226"/>
      <c r="V35" s="227"/>
      <c r="W35" s="225"/>
      <c r="X35" s="226"/>
      <c r="Y35" s="226"/>
      <c r="Z35" s="227"/>
      <c r="AA35" s="147">
        <f>+B35-L35-Q35-V35</f>
        <v>3</v>
      </c>
    </row>
    <row r="36" spans="1:27" s="1" customFormat="1" ht="12" x14ac:dyDescent="0.2">
      <c r="A36" s="204" t="s">
        <v>34</v>
      </c>
      <c r="B36" s="90">
        <v>8</v>
      </c>
      <c r="C36" s="254">
        <v>2</v>
      </c>
      <c r="D36" s="17"/>
      <c r="E36" s="34" t="s">
        <v>30</v>
      </c>
      <c r="F36" s="39"/>
      <c r="G36" s="101">
        <v>0</v>
      </c>
      <c r="H36" s="108" t="s">
        <v>44</v>
      </c>
      <c r="I36" s="16" t="s">
        <v>74</v>
      </c>
      <c r="J36" s="166"/>
      <c r="K36" s="16" t="s">
        <v>46</v>
      </c>
      <c r="L36" s="94">
        <v>5</v>
      </c>
      <c r="M36" s="258"/>
      <c r="N36" s="259"/>
      <c r="O36" s="259"/>
      <c r="P36" s="259"/>
      <c r="Q36" s="257"/>
      <c r="R36" s="225"/>
      <c r="S36" s="226"/>
      <c r="T36" s="226"/>
      <c r="U36" s="226"/>
      <c r="V36" s="227"/>
      <c r="W36" s="225"/>
      <c r="X36" s="226"/>
      <c r="Y36" s="226"/>
      <c r="Z36" s="227"/>
      <c r="AA36" s="147">
        <f>+B36-L36-Q36-V36</f>
        <v>3</v>
      </c>
    </row>
    <row r="37" spans="1:27" s="38" customFormat="1" ht="12.75" customHeight="1" x14ac:dyDescent="0.2">
      <c r="A37" s="35"/>
      <c r="B37" s="35"/>
      <c r="C37" s="35"/>
      <c r="D37" s="35"/>
      <c r="E37" s="36"/>
      <c r="F37" s="183" t="s">
        <v>30</v>
      </c>
      <c r="G37" s="184">
        <f>G33</f>
        <v>454000</v>
      </c>
      <c r="H37" s="112"/>
      <c r="I37" s="37"/>
      <c r="J37" s="37"/>
      <c r="K37" s="37"/>
      <c r="L37" s="96"/>
      <c r="M37" s="117"/>
      <c r="N37" s="23"/>
      <c r="O37" s="23"/>
      <c r="P37" s="23"/>
      <c r="Q37" s="118"/>
      <c r="R37" s="126"/>
      <c r="S37" s="33"/>
      <c r="T37" s="33"/>
      <c r="U37" s="33"/>
      <c r="V37" s="127"/>
      <c r="W37" s="135"/>
      <c r="X37" s="47"/>
      <c r="Y37" s="47"/>
      <c r="Z37" s="136"/>
      <c r="AA37" s="148"/>
    </row>
    <row r="38" spans="1:27" s="53" customFormat="1" ht="12" x14ac:dyDescent="0.2">
      <c r="A38" s="207" t="s">
        <v>34</v>
      </c>
      <c r="B38" s="245">
        <v>6</v>
      </c>
      <c r="C38" s="243">
        <v>1</v>
      </c>
      <c r="D38" s="17"/>
      <c r="E38" s="51" t="s">
        <v>31</v>
      </c>
      <c r="F38" s="52">
        <v>44014</v>
      </c>
      <c r="G38" s="260">
        <v>511000</v>
      </c>
      <c r="H38" s="108" t="s">
        <v>44</v>
      </c>
      <c r="I38" s="16" t="s">
        <v>86</v>
      </c>
      <c r="J38" s="166">
        <v>464000</v>
      </c>
      <c r="K38" s="16" t="s">
        <v>46</v>
      </c>
      <c r="L38" s="94">
        <v>5</v>
      </c>
      <c r="M38" s="234"/>
      <c r="N38" s="235"/>
      <c r="O38" s="235"/>
      <c r="P38" s="90"/>
      <c r="Q38" s="156"/>
      <c r="R38" s="214"/>
      <c r="S38" s="215"/>
      <c r="T38" s="215"/>
      <c r="U38" s="215"/>
      <c r="V38" s="216"/>
      <c r="W38" s="214"/>
      <c r="X38" s="215"/>
      <c r="Y38" s="215"/>
      <c r="Z38" s="216"/>
      <c r="AA38" s="147">
        <f>B38-L38-Q38-V38</f>
        <v>1</v>
      </c>
    </row>
    <row r="39" spans="1:27" s="53" customFormat="1" ht="12" x14ac:dyDescent="0.2">
      <c r="A39" s="207" t="s">
        <v>34</v>
      </c>
      <c r="B39" s="245">
        <v>6</v>
      </c>
      <c r="C39" s="243">
        <v>1</v>
      </c>
      <c r="D39" s="17"/>
      <c r="E39" s="51" t="s">
        <v>31</v>
      </c>
      <c r="F39" s="52"/>
      <c r="G39" s="103">
        <v>0</v>
      </c>
      <c r="H39" s="108" t="s">
        <v>44</v>
      </c>
      <c r="I39" s="16" t="s">
        <v>86</v>
      </c>
      <c r="J39" s="166"/>
      <c r="K39" s="16" t="s">
        <v>46</v>
      </c>
      <c r="L39" s="94">
        <v>5</v>
      </c>
      <c r="M39" s="234"/>
      <c r="N39" s="90"/>
      <c r="O39" s="90"/>
      <c r="P39" s="90"/>
      <c r="Q39" s="122"/>
      <c r="R39" s="214"/>
      <c r="S39" s="215"/>
      <c r="T39" s="215"/>
      <c r="U39" s="215"/>
      <c r="V39" s="216"/>
      <c r="W39" s="214"/>
      <c r="X39" s="215"/>
      <c r="Y39" s="215"/>
      <c r="Z39" s="216"/>
      <c r="AA39" s="147">
        <f>+B39-L39-Q39-V39</f>
        <v>1</v>
      </c>
    </row>
    <row r="40" spans="1:27" s="53" customFormat="1" ht="12" x14ac:dyDescent="0.2">
      <c r="A40" s="207" t="s">
        <v>34</v>
      </c>
      <c r="B40" s="245">
        <v>6</v>
      </c>
      <c r="C40" s="244">
        <v>1</v>
      </c>
      <c r="D40" s="17"/>
      <c r="E40" s="51" t="s">
        <v>31</v>
      </c>
      <c r="F40" s="52"/>
      <c r="G40" s="103">
        <v>0</v>
      </c>
      <c r="H40" s="108" t="s">
        <v>44</v>
      </c>
      <c r="I40" s="16" t="s">
        <v>86</v>
      </c>
      <c r="J40" s="166"/>
      <c r="K40" s="16" t="s">
        <v>46</v>
      </c>
      <c r="L40" s="98">
        <v>5</v>
      </c>
      <c r="M40" s="234"/>
      <c r="N40" s="90"/>
      <c r="O40" s="90"/>
      <c r="P40" s="90"/>
      <c r="Q40" s="156"/>
      <c r="R40" s="214"/>
      <c r="S40" s="215"/>
      <c r="T40" s="215"/>
      <c r="U40" s="215"/>
      <c r="V40" s="216"/>
      <c r="W40" s="214"/>
      <c r="X40" s="215"/>
      <c r="Y40" s="215"/>
      <c r="Z40" s="216"/>
      <c r="AA40" s="147">
        <f>+B40-L40-Q40-V40</f>
        <v>1</v>
      </c>
    </row>
    <row r="41" spans="1:27" s="53" customFormat="1" ht="12.75" customHeight="1" x14ac:dyDescent="0.2">
      <c r="A41" s="207" t="s">
        <v>34</v>
      </c>
      <c r="B41" s="245">
        <v>6</v>
      </c>
      <c r="C41" s="244">
        <v>1</v>
      </c>
      <c r="D41" s="17"/>
      <c r="E41" s="51" t="s">
        <v>31</v>
      </c>
      <c r="F41" s="52"/>
      <c r="G41" s="103">
        <v>0</v>
      </c>
      <c r="H41" s="108" t="s">
        <v>44</v>
      </c>
      <c r="I41" s="16" t="s">
        <v>86</v>
      </c>
      <c r="J41" s="16"/>
      <c r="K41" s="16" t="s">
        <v>46</v>
      </c>
      <c r="L41" s="98">
        <v>5</v>
      </c>
      <c r="M41" s="234"/>
      <c r="N41" s="90"/>
      <c r="O41" s="90"/>
      <c r="P41" s="90"/>
      <c r="Q41" s="122"/>
      <c r="R41" s="211"/>
      <c r="S41" s="212"/>
      <c r="T41" s="212"/>
      <c r="U41" s="215"/>
      <c r="V41" s="216"/>
      <c r="W41" s="214"/>
      <c r="X41" s="215"/>
      <c r="Y41" s="215"/>
      <c r="Z41" s="216"/>
      <c r="AA41" s="147">
        <f>+B41-L41-Q41-V41</f>
        <v>1</v>
      </c>
    </row>
    <row r="42" spans="1:27" s="53" customFormat="1" ht="11.25" customHeight="1" x14ac:dyDescent="0.2">
      <c r="A42" s="35"/>
      <c r="B42" s="35"/>
      <c r="C42" s="35"/>
      <c r="D42" s="35"/>
      <c r="E42" s="36"/>
      <c r="F42" s="181" t="s">
        <v>31</v>
      </c>
      <c r="G42" s="182">
        <f>G38</f>
        <v>511000</v>
      </c>
      <c r="H42" s="112"/>
      <c r="I42" s="37"/>
      <c r="J42" s="37"/>
      <c r="K42" s="37"/>
      <c r="L42" s="96"/>
      <c r="M42" s="126"/>
      <c r="N42" s="33"/>
      <c r="O42" s="33"/>
      <c r="P42" s="33"/>
      <c r="Q42" s="127"/>
      <c r="R42" s="126"/>
      <c r="S42" s="33"/>
      <c r="T42" s="33"/>
      <c r="U42" s="33"/>
      <c r="V42" s="127"/>
      <c r="W42" s="137"/>
      <c r="X42" s="78"/>
      <c r="Y42" s="78"/>
      <c r="Z42" s="138"/>
      <c r="AA42" s="148"/>
    </row>
    <row r="43" spans="1:27" s="53" customFormat="1" ht="12" x14ac:dyDescent="0.2">
      <c r="A43" s="210" t="s">
        <v>34</v>
      </c>
      <c r="B43" s="245">
        <v>6</v>
      </c>
      <c r="C43" s="243">
        <v>1</v>
      </c>
      <c r="D43" s="17"/>
      <c r="E43" s="54" t="s">
        <v>32</v>
      </c>
      <c r="F43" s="52">
        <v>44045</v>
      </c>
      <c r="G43" s="260">
        <v>509000</v>
      </c>
      <c r="H43" s="121" t="s">
        <v>60</v>
      </c>
      <c r="I43" s="90" t="s">
        <v>87</v>
      </c>
      <c r="J43" s="169">
        <v>100000</v>
      </c>
      <c r="K43" s="90" t="s">
        <v>38</v>
      </c>
      <c r="L43" s="156">
        <v>5</v>
      </c>
      <c r="M43" s="234"/>
      <c r="N43" s="235"/>
      <c r="O43" s="246"/>
      <c r="P43" s="235"/>
      <c r="Q43" s="156"/>
      <c r="R43" s="214"/>
      <c r="S43" s="215"/>
      <c r="T43" s="215"/>
      <c r="U43" s="215"/>
      <c r="V43" s="216"/>
      <c r="W43" s="214"/>
      <c r="X43" s="215"/>
      <c r="Y43" s="215"/>
      <c r="Z43" s="216"/>
      <c r="AA43" s="147">
        <f>+B43-L43-Q43-V43</f>
        <v>1</v>
      </c>
    </row>
    <row r="44" spans="1:27" s="53" customFormat="1" ht="12" x14ac:dyDescent="0.2">
      <c r="A44" s="210" t="s">
        <v>34</v>
      </c>
      <c r="B44" s="245">
        <v>6</v>
      </c>
      <c r="C44" s="243">
        <v>1</v>
      </c>
      <c r="D44" s="17"/>
      <c r="E44" s="54" t="s">
        <v>32</v>
      </c>
      <c r="F44" s="52"/>
      <c r="G44" s="157">
        <v>0</v>
      </c>
      <c r="H44" s="121"/>
      <c r="I44" s="90"/>
      <c r="J44" s="169"/>
      <c r="K44" s="90"/>
      <c r="L44" s="156"/>
      <c r="M44" s="234"/>
      <c r="N44" s="235"/>
      <c r="O44" s="235"/>
      <c r="P44" s="235"/>
      <c r="Q44" s="156"/>
      <c r="R44" s="214"/>
      <c r="S44" s="215"/>
      <c r="T44" s="215"/>
      <c r="U44" s="215"/>
      <c r="V44" s="216"/>
      <c r="W44" s="214"/>
      <c r="X44" s="215"/>
      <c r="Y44" s="215"/>
      <c r="Z44" s="216"/>
      <c r="AA44" s="147">
        <f>+B44-L44-Q44-V44</f>
        <v>6</v>
      </c>
    </row>
    <row r="45" spans="1:27" s="53" customFormat="1" ht="12" x14ac:dyDescent="0.2">
      <c r="A45" s="210" t="s">
        <v>34</v>
      </c>
      <c r="B45" s="245">
        <v>6</v>
      </c>
      <c r="C45" s="244">
        <v>1</v>
      </c>
      <c r="D45" s="17"/>
      <c r="E45" s="54" t="s">
        <v>32</v>
      </c>
      <c r="F45" s="52"/>
      <c r="G45" s="157">
        <v>0</v>
      </c>
      <c r="H45" s="121"/>
      <c r="I45" s="90"/>
      <c r="J45" s="169"/>
      <c r="K45" s="90"/>
      <c r="L45" s="156"/>
      <c r="M45" s="234"/>
      <c r="N45" s="235"/>
      <c r="O45" s="235"/>
      <c r="P45" s="235"/>
      <c r="Q45" s="156"/>
      <c r="R45" s="214"/>
      <c r="S45" s="215"/>
      <c r="T45" s="215"/>
      <c r="U45" s="215"/>
      <c r="V45" s="216"/>
      <c r="W45" s="214"/>
      <c r="X45" s="215"/>
      <c r="Y45" s="215"/>
      <c r="Z45" s="216"/>
      <c r="AA45" s="147">
        <f>+B45-L45-Q45-V45</f>
        <v>6</v>
      </c>
    </row>
    <row r="46" spans="1:27" s="53" customFormat="1" ht="12" x14ac:dyDescent="0.2">
      <c r="A46" s="210" t="s">
        <v>34</v>
      </c>
      <c r="B46" s="245">
        <v>6</v>
      </c>
      <c r="C46" s="244">
        <v>1</v>
      </c>
      <c r="D46" s="17"/>
      <c r="E46" s="54" t="s">
        <v>32</v>
      </c>
      <c r="F46" s="52"/>
      <c r="G46" s="157">
        <v>0</v>
      </c>
      <c r="H46" s="121"/>
      <c r="I46" s="90"/>
      <c r="J46" s="90"/>
      <c r="K46" s="90"/>
      <c r="L46" s="156"/>
      <c r="M46" s="234"/>
      <c r="N46" s="235"/>
      <c r="O46" s="235"/>
      <c r="P46" s="235"/>
      <c r="Q46" s="156"/>
      <c r="R46" s="214"/>
      <c r="S46" s="215"/>
      <c r="T46" s="215"/>
      <c r="U46" s="215"/>
      <c r="V46" s="216"/>
      <c r="W46" s="214"/>
      <c r="X46" s="215"/>
      <c r="Y46" s="215"/>
      <c r="Z46" s="216"/>
      <c r="AA46" s="147">
        <f>+B46-L46-Q46-V46</f>
        <v>6</v>
      </c>
    </row>
    <row r="47" spans="1:27" s="53" customFormat="1" ht="12" x14ac:dyDescent="0.2">
      <c r="A47" s="35"/>
      <c r="B47" s="35"/>
      <c r="C47" s="35"/>
      <c r="D47" s="35"/>
      <c r="E47" s="36"/>
      <c r="F47" s="187" t="s">
        <v>32</v>
      </c>
      <c r="G47" s="188">
        <f>G43</f>
        <v>509000</v>
      </c>
      <c r="H47" s="112"/>
      <c r="I47" s="37"/>
      <c r="J47" s="37"/>
      <c r="K47" s="37"/>
      <c r="L47" s="96"/>
      <c r="M47" s="128"/>
      <c r="N47" s="72"/>
      <c r="O47" s="72"/>
      <c r="P47" s="72"/>
      <c r="Q47" s="129"/>
      <c r="R47" s="126"/>
      <c r="S47" s="33"/>
      <c r="T47" s="33"/>
      <c r="U47" s="33"/>
      <c r="V47" s="127"/>
      <c r="W47" s="137"/>
      <c r="X47" s="78"/>
      <c r="Y47" s="78"/>
      <c r="Z47" s="138"/>
      <c r="AA47" s="148"/>
    </row>
    <row r="48" spans="1:27" s="53" customFormat="1" ht="12" x14ac:dyDescent="0.2">
      <c r="A48" s="206" t="s">
        <v>34</v>
      </c>
      <c r="B48" s="245">
        <v>6</v>
      </c>
      <c r="C48" s="243">
        <v>1</v>
      </c>
      <c r="D48" s="17"/>
      <c r="E48" s="56" t="s">
        <v>22</v>
      </c>
      <c r="F48" s="52">
        <v>44076</v>
      </c>
      <c r="G48" s="260">
        <v>528000</v>
      </c>
      <c r="H48" s="108" t="s">
        <v>60</v>
      </c>
      <c r="I48" s="16" t="s">
        <v>88</v>
      </c>
      <c r="J48" s="166">
        <v>100000</v>
      </c>
      <c r="K48" s="16" t="s">
        <v>38</v>
      </c>
      <c r="L48" s="98">
        <v>5</v>
      </c>
      <c r="M48" s="121"/>
      <c r="N48" s="90"/>
      <c r="O48" s="90"/>
      <c r="P48" s="90"/>
      <c r="Q48" s="156"/>
      <c r="R48" s="225"/>
      <c r="S48" s="226"/>
      <c r="T48" s="226"/>
      <c r="U48" s="226"/>
      <c r="V48" s="227"/>
      <c r="W48" s="225"/>
      <c r="X48" s="226"/>
      <c r="Y48" s="226"/>
      <c r="Z48" s="227"/>
      <c r="AA48" s="147">
        <f>+B48-L48-Q48-V48</f>
        <v>1</v>
      </c>
    </row>
    <row r="49" spans="1:27" s="53" customFormat="1" ht="12" x14ac:dyDescent="0.2">
      <c r="A49" s="206" t="s">
        <v>34</v>
      </c>
      <c r="B49" s="245">
        <v>6</v>
      </c>
      <c r="C49" s="243">
        <v>1</v>
      </c>
      <c r="D49" s="17"/>
      <c r="E49" s="56" t="s">
        <v>22</v>
      </c>
      <c r="F49" s="52"/>
      <c r="G49" s="157"/>
      <c r="H49" s="108"/>
      <c r="I49" s="16"/>
      <c r="J49" s="16"/>
      <c r="K49" s="16"/>
      <c r="L49" s="98"/>
      <c r="M49" s="121"/>
      <c r="N49" s="90"/>
      <c r="O49" s="90"/>
      <c r="P49" s="90"/>
      <c r="Q49" s="156"/>
      <c r="R49" s="225"/>
      <c r="S49" s="226"/>
      <c r="T49" s="226"/>
      <c r="U49" s="226"/>
      <c r="V49" s="227"/>
      <c r="W49" s="225"/>
      <c r="X49" s="226"/>
      <c r="Y49" s="226"/>
      <c r="Z49" s="227"/>
      <c r="AA49" s="147">
        <f>+B49-L49-Q49-V49</f>
        <v>6</v>
      </c>
    </row>
    <row r="50" spans="1:27" s="53" customFormat="1" ht="12" x14ac:dyDescent="0.2">
      <c r="A50" s="206" t="s">
        <v>34</v>
      </c>
      <c r="B50" s="245">
        <v>6</v>
      </c>
      <c r="C50" s="244">
        <v>1</v>
      </c>
      <c r="D50" s="17"/>
      <c r="E50" s="56" t="s">
        <v>22</v>
      </c>
      <c r="F50" s="52"/>
      <c r="G50" s="157">
        <v>0</v>
      </c>
      <c r="H50" s="108"/>
      <c r="I50" s="16"/>
      <c r="J50" s="16"/>
      <c r="K50" s="16"/>
      <c r="L50" s="98"/>
      <c r="M50" s="154"/>
      <c r="N50" s="247"/>
      <c r="O50" s="247"/>
      <c r="P50" s="247"/>
      <c r="Q50" s="248"/>
      <c r="R50" s="225"/>
      <c r="S50" s="226"/>
      <c r="T50" s="226"/>
      <c r="U50" s="226"/>
      <c r="V50" s="227"/>
      <c r="W50" s="225"/>
      <c r="X50" s="226"/>
      <c r="Y50" s="226"/>
      <c r="Z50" s="227"/>
      <c r="AA50" s="147">
        <f>+B50-L50-Q50-V50</f>
        <v>6</v>
      </c>
    </row>
    <row r="51" spans="1:27" s="53" customFormat="1" ht="12" x14ac:dyDescent="0.2">
      <c r="A51" s="206" t="s">
        <v>34</v>
      </c>
      <c r="B51" s="245">
        <v>6</v>
      </c>
      <c r="C51" s="244">
        <v>1</v>
      </c>
      <c r="D51" s="17"/>
      <c r="E51" s="56" t="s">
        <v>22</v>
      </c>
      <c r="F51" s="52"/>
      <c r="G51" s="157">
        <v>0</v>
      </c>
      <c r="H51" s="108"/>
      <c r="I51" s="16"/>
      <c r="J51" s="16"/>
      <c r="K51" s="16"/>
      <c r="L51" s="98"/>
      <c r="M51" s="249"/>
      <c r="N51" s="250"/>
      <c r="O51" s="250"/>
      <c r="P51" s="250"/>
      <c r="Q51" s="251"/>
      <c r="R51" s="225"/>
      <c r="S51" s="226"/>
      <c r="T51" s="226"/>
      <c r="U51" s="226"/>
      <c r="V51" s="227"/>
      <c r="W51" s="225"/>
      <c r="X51" s="226"/>
      <c r="Y51" s="226"/>
      <c r="Z51" s="227"/>
      <c r="AA51" s="147">
        <f>+B51-L51-Q51-V51</f>
        <v>6</v>
      </c>
    </row>
    <row r="52" spans="1:27" s="53" customFormat="1" ht="12.75" customHeight="1" x14ac:dyDescent="0.2">
      <c r="A52" s="35"/>
      <c r="B52" s="35"/>
      <c r="C52" s="35"/>
      <c r="D52" s="35"/>
      <c r="E52" s="36"/>
      <c r="F52" s="185" t="s">
        <v>22</v>
      </c>
      <c r="G52" s="186">
        <f>G48</f>
        <v>528000</v>
      </c>
      <c r="H52" s="112"/>
      <c r="I52" s="37"/>
      <c r="J52" s="37"/>
      <c r="K52" s="37"/>
      <c r="L52" s="96"/>
      <c r="M52" s="135"/>
      <c r="N52" s="47"/>
      <c r="O52" s="47"/>
      <c r="P52" s="47"/>
      <c r="Q52" s="136"/>
      <c r="R52" s="137"/>
      <c r="S52" s="78"/>
      <c r="T52" s="78"/>
      <c r="U52" s="78"/>
      <c r="V52" s="138"/>
      <c r="W52" s="137"/>
      <c r="X52" s="78"/>
      <c r="Y52" s="78"/>
      <c r="Z52" s="138"/>
      <c r="AA52" s="148"/>
    </row>
    <row r="53" spans="1:27" s="53" customFormat="1" ht="12" x14ac:dyDescent="0.2">
      <c r="A53" s="205" t="s">
        <v>34</v>
      </c>
      <c r="B53" s="245">
        <v>6</v>
      </c>
      <c r="C53" s="243">
        <v>1</v>
      </c>
      <c r="D53" s="17"/>
      <c r="E53" s="58" t="s">
        <v>23</v>
      </c>
      <c r="F53" s="52">
        <v>44106</v>
      </c>
      <c r="G53" s="260">
        <v>597000</v>
      </c>
      <c r="H53" s="121"/>
      <c r="I53" s="90"/>
      <c r="J53" s="169"/>
      <c r="K53" s="90"/>
      <c r="L53" s="156"/>
      <c r="M53" s="154"/>
      <c r="N53" s="247"/>
      <c r="O53" s="247"/>
      <c r="P53" s="247"/>
      <c r="Q53" s="248"/>
      <c r="R53" s="228"/>
      <c r="S53" s="229"/>
      <c r="T53" s="229"/>
      <c r="U53" s="229"/>
      <c r="V53" s="230"/>
      <c r="W53" s="228"/>
      <c r="X53" s="229"/>
      <c r="Y53" s="229"/>
      <c r="Z53" s="230"/>
      <c r="AA53" s="147">
        <f>+B53-L53-Q53-V53</f>
        <v>6</v>
      </c>
    </row>
    <row r="54" spans="1:27" s="53" customFormat="1" ht="12" x14ac:dyDescent="0.2">
      <c r="A54" s="205" t="s">
        <v>34</v>
      </c>
      <c r="B54" s="245">
        <v>6</v>
      </c>
      <c r="C54" s="243">
        <v>1</v>
      </c>
      <c r="D54" s="17"/>
      <c r="E54" s="58" t="s">
        <v>23</v>
      </c>
      <c r="F54" s="52"/>
      <c r="G54" s="157">
        <v>0</v>
      </c>
      <c r="H54" s="121"/>
      <c r="I54" s="90"/>
      <c r="J54" s="169"/>
      <c r="K54" s="90"/>
      <c r="L54" s="156"/>
      <c r="M54" s="121"/>
      <c r="N54" s="90"/>
      <c r="O54" s="90"/>
      <c r="P54" s="90"/>
      <c r="Q54" s="122"/>
      <c r="R54" s="228"/>
      <c r="S54" s="229"/>
      <c r="T54" s="229"/>
      <c r="U54" s="229"/>
      <c r="V54" s="230"/>
      <c r="W54" s="228"/>
      <c r="X54" s="229"/>
      <c r="Y54" s="229"/>
      <c r="Z54" s="230"/>
      <c r="AA54" s="147">
        <f>+B54-L54-Q54-V54</f>
        <v>6</v>
      </c>
    </row>
    <row r="55" spans="1:27" s="53" customFormat="1" ht="12" x14ac:dyDescent="0.2">
      <c r="A55" s="205" t="s">
        <v>34</v>
      </c>
      <c r="B55" s="245">
        <v>6</v>
      </c>
      <c r="C55" s="244">
        <v>1</v>
      </c>
      <c r="D55" s="17"/>
      <c r="E55" s="58" t="s">
        <v>23</v>
      </c>
      <c r="F55" s="52"/>
      <c r="G55" s="157">
        <v>0</v>
      </c>
      <c r="H55" s="121"/>
      <c r="I55" s="90"/>
      <c r="J55" s="169"/>
      <c r="K55" s="90"/>
      <c r="L55" s="156"/>
      <c r="M55" s="154"/>
      <c r="N55" s="247"/>
      <c r="O55" s="247"/>
      <c r="P55" s="247"/>
      <c r="Q55" s="248"/>
      <c r="R55" s="228"/>
      <c r="S55" s="229"/>
      <c r="T55" s="229"/>
      <c r="U55" s="229"/>
      <c r="V55" s="230"/>
      <c r="W55" s="228"/>
      <c r="X55" s="229"/>
      <c r="Y55" s="229"/>
      <c r="Z55" s="230"/>
      <c r="AA55" s="147">
        <f>+B55-L55-Q55-V55</f>
        <v>6</v>
      </c>
    </row>
    <row r="56" spans="1:27" s="53" customFormat="1" ht="12" x14ac:dyDescent="0.2">
      <c r="A56" s="205" t="s">
        <v>34</v>
      </c>
      <c r="B56" s="245">
        <v>6</v>
      </c>
      <c r="C56" s="244">
        <v>1</v>
      </c>
      <c r="D56" s="17"/>
      <c r="E56" s="58" t="s">
        <v>23</v>
      </c>
      <c r="F56" s="52"/>
      <c r="G56" s="157">
        <v>0</v>
      </c>
      <c r="H56" s="121"/>
      <c r="I56" s="90"/>
      <c r="J56" s="169"/>
      <c r="K56" s="90"/>
      <c r="L56" s="156"/>
      <c r="M56" s="154"/>
      <c r="N56" s="250"/>
      <c r="O56" s="250"/>
      <c r="P56" s="250"/>
      <c r="Q56" s="251"/>
      <c r="R56" s="225"/>
      <c r="S56" s="226"/>
      <c r="T56" s="226"/>
      <c r="U56" s="226"/>
      <c r="V56" s="227"/>
      <c r="W56" s="228"/>
      <c r="X56" s="229"/>
      <c r="Y56" s="229"/>
      <c r="Z56" s="230"/>
      <c r="AA56" s="147">
        <f>+B56-L56-Q56-V56-Z56</f>
        <v>6</v>
      </c>
    </row>
    <row r="57" spans="1:27" s="53" customFormat="1" ht="15" customHeight="1" x14ac:dyDescent="0.2">
      <c r="A57" s="35"/>
      <c r="B57" s="35"/>
      <c r="C57" s="35"/>
      <c r="D57" s="35"/>
      <c r="E57" s="36"/>
      <c r="F57" s="189" t="s">
        <v>23</v>
      </c>
      <c r="G57" s="190">
        <f>G53</f>
        <v>597000</v>
      </c>
      <c r="H57" s="112"/>
      <c r="I57" s="37"/>
      <c r="J57" s="37"/>
      <c r="K57" s="37"/>
      <c r="L57" s="96"/>
      <c r="M57" s="126"/>
      <c r="N57" s="33"/>
      <c r="O57" s="33"/>
      <c r="P57" s="33"/>
      <c r="Q57" s="127"/>
      <c r="R57" s="126"/>
      <c r="S57" s="33"/>
      <c r="T57" s="33"/>
      <c r="U57" s="33"/>
      <c r="V57" s="127"/>
      <c r="W57" s="126"/>
      <c r="X57" s="33"/>
      <c r="Y57" s="33"/>
      <c r="Z57" s="127"/>
      <c r="AA57" s="148"/>
    </row>
    <row r="58" spans="1:27" s="53" customFormat="1" ht="12" x14ac:dyDescent="0.2">
      <c r="A58" s="209" t="s">
        <v>34</v>
      </c>
      <c r="B58" s="245">
        <v>6</v>
      </c>
      <c r="C58" s="243">
        <v>1</v>
      </c>
      <c r="D58" s="17"/>
      <c r="E58" s="193" t="s">
        <v>33</v>
      </c>
      <c r="F58" s="52">
        <v>44137</v>
      </c>
      <c r="G58" s="260">
        <v>669000</v>
      </c>
      <c r="H58" s="108"/>
      <c r="I58" s="16"/>
      <c r="J58" s="166"/>
      <c r="K58" s="16"/>
      <c r="L58" s="98"/>
      <c r="M58" s="121"/>
      <c r="N58" s="90"/>
      <c r="O58" s="169"/>
      <c r="P58" s="90"/>
      <c r="Q58" s="122"/>
      <c r="R58" s="225"/>
      <c r="S58" s="226"/>
      <c r="T58" s="226"/>
      <c r="U58" s="226"/>
      <c r="V58" s="227"/>
      <c r="W58" s="225"/>
      <c r="X58" s="226"/>
      <c r="Y58" s="226"/>
      <c r="Z58" s="227"/>
      <c r="AA58" s="147">
        <f>+B58-L58-Q58-V58</f>
        <v>6</v>
      </c>
    </row>
    <row r="59" spans="1:27" s="53" customFormat="1" ht="12" x14ac:dyDescent="0.2">
      <c r="A59" s="209" t="s">
        <v>34</v>
      </c>
      <c r="B59" s="245">
        <v>6</v>
      </c>
      <c r="C59" s="243">
        <v>1</v>
      </c>
      <c r="D59" s="17"/>
      <c r="E59" s="193" t="s">
        <v>16</v>
      </c>
      <c r="F59" s="52"/>
      <c r="G59" s="103">
        <v>0</v>
      </c>
      <c r="H59" s="121"/>
      <c r="I59" s="90"/>
      <c r="J59" s="169"/>
      <c r="K59" s="90"/>
      <c r="L59" s="156"/>
      <c r="M59" s="154"/>
      <c r="N59" s="247"/>
      <c r="O59" s="252"/>
      <c r="P59" s="250"/>
      <c r="Q59" s="248"/>
      <c r="R59" s="225"/>
      <c r="S59" s="226"/>
      <c r="T59" s="226"/>
      <c r="U59" s="226"/>
      <c r="V59" s="227"/>
      <c r="W59" s="225"/>
      <c r="X59" s="226"/>
      <c r="Y59" s="226"/>
      <c r="Z59" s="227"/>
      <c r="AA59" s="147">
        <f>+B59-L59-Q59-V59</f>
        <v>6</v>
      </c>
    </row>
    <row r="60" spans="1:27" s="53" customFormat="1" ht="12" x14ac:dyDescent="0.2">
      <c r="A60" s="209" t="s">
        <v>34</v>
      </c>
      <c r="B60" s="245">
        <v>6</v>
      </c>
      <c r="C60" s="244">
        <v>1</v>
      </c>
      <c r="D60" s="17"/>
      <c r="E60" s="193" t="s">
        <v>16</v>
      </c>
      <c r="F60" s="52"/>
      <c r="G60" s="103">
        <v>0</v>
      </c>
      <c r="H60" s="121"/>
      <c r="I60" s="90"/>
      <c r="J60" s="169"/>
      <c r="K60" s="90"/>
      <c r="L60" s="156"/>
      <c r="M60" s="154"/>
      <c r="N60" s="247"/>
      <c r="O60" s="252"/>
      <c r="P60" s="250"/>
      <c r="Q60" s="248"/>
      <c r="R60" s="225"/>
      <c r="S60" s="226"/>
      <c r="T60" s="226"/>
      <c r="U60" s="226"/>
      <c r="V60" s="227"/>
      <c r="W60" s="225"/>
      <c r="X60" s="226"/>
      <c r="Y60" s="226"/>
      <c r="Z60" s="227"/>
      <c r="AA60" s="147">
        <f>+B60-L60-Q60-V60</f>
        <v>6</v>
      </c>
    </row>
    <row r="61" spans="1:27" s="53" customFormat="1" ht="12" x14ac:dyDescent="0.2">
      <c r="A61" s="209" t="s">
        <v>34</v>
      </c>
      <c r="B61" s="245">
        <v>6</v>
      </c>
      <c r="C61" s="244">
        <v>1</v>
      </c>
      <c r="D61" s="17"/>
      <c r="E61" s="193" t="s">
        <v>16</v>
      </c>
      <c r="F61" s="52"/>
      <c r="G61" s="103">
        <v>0</v>
      </c>
      <c r="H61" s="108"/>
      <c r="I61" s="16"/>
      <c r="J61" s="166"/>
      <c r="K61" s="16"/>
      <c r="L61" s="98"/>
      <c r="M61" s="154"/>
      <c r="N61" s="247"/>
      <c r="O61" s="252"/>
      <c r="P61" s="250"/>
      <c r="Q61" s="248"/>
      <c r="R61" s="225"/>
      <c r="S61" s="226"/>
      <c r="T61" s="226"/>
      <c r="U61" s="226"/>
      <c r="V61" s="227"/>
      <c r="W61" s="225"/>
      <c r="X61" s="226"/>
      <c r="Y61" s="226"/>
      <c r="Z61" s="227"/>
      <c r="AA61" s="147">
        <f>+B61-L61-Q61-V61</f>
        <v>6</v>
      </c>
    </row>
    <row r="62" spans="1:27" s="164" customFormat="1" ht="12" x14ac:dyDescent="0.2">
      <c r="A62" s="159"/>
      <c r="B62" s="158"/>
      <c r="C62" s="158"/>
      <c r="D62" s="158"/>
      <c r="E62" s="158"/>
      <c r="F62" s="191" t="s">
        <v>16</v>
      </c>
      <c r="G62" s="192">
        <f>G58</f>
        <v>669000</v>
      </c>
      <c r="H62" s="160"/>
      <c r="I62" s="161"/>
      <c r="J62" s="167"/>
      <c r="K62" s="161"/>
      <c r="L62" s="162"/>
      <c r="M62" s="197"/>
      <c r="N62" s="72"/>
      <c r="O62" s="72"/>
      <c r="P62" s="72"/>
      <c r="Q62" s="129"/>
      <c r="R62" s="128"/>
      <c r="S62" s="72"/>
      <c r="T62" s="72"/>
      <c r="U62" s="72"/>
      <c r="V62" s="129"/>
      <c r="W62" s="128"/>
      <c r="X62" s="72"/>
      <c r="Y62" s="72"/>
      <c r="Z62" s="129"/>
      <c r="AA62" s="163"/>
    </row>
    <row r="63" spans="1:27" s="53" customFormat="1" ht="12" x14ac:dyDescent="0.2">
      <c r="A63" s="208" t="s">
        <v>34</v>
      </c>
      <c r="B63" s="245">
        <v>12</v>
      </c>
      <c r="C63" s="243">
        <v>2</v>
      </c>
      <c r="D63" s="17"/>
      <c r="E63" s="194" t="s">
        <v>13</v>
      </c>
      <c r="F63" s="52">
        <v>44167</v>
      </c>
      <c r="G63" s="260">
        <v>686000</v>
      </c>
      <c r="H63" s="121"/>
      <c r="I63" s="16"/>
      <c r="J63" s="166"/>
      <c r="K63" s="16"/>
      <c r="L63" s="98"/>
      <c r="M63" s="121"/>
      <c r="N63" s="90"/>
      <c r="O63" s="90"/>
      <c r="P63" s="90"/>
      <c r="Q63" s="156"/>
      <c r="R63" s="249"/>
      <c r="S63" s="250"/>
      <c r="T63" s="250"/>
      <c r="U63" s="250"/>
      <c r="V63" s="251"/>
      <c r="W63" s="225"/>
      <c r="X63" s="226"/>
      <c r="Y63" s="226"/>
      <c r="Z63" s="227"/>
      <c r="AA63" s="147">
        <f>+B63-L63-Q63-V63</f>
        <v>12</v>
      </c>
    </row>
    <row r="64" spans="1:27" s="53" customFormat="1" ht="12" x14ac:dyDescent="0.2">
      <c r="A64" s="208" t="s">
        <v>34</v>
      </c>
      <c r="B64" s="245">
        <v>12</v>
      </c>
      <c r="C64" s="243">
        <v>2</v>
      </c>
      <c r="D64" s="17"/>
      <c r="E64" s="194" t="s">
        <v>13</v>
      </c>
      <c r="F64" s="52"/>
      <c r="G64" s="103">
        <v>0</v>
      </c>
      <c r="H64" s="121"/>
      <c r="I64" s="41"/>
      <c r="J64" s="168"/>
      <c r="K64" s="16"/>
      <c r="L64" s="94"/>
      <c r="M64" s="121"/>
      <c r="N64" s="90"/>
      <c r="O64" s="90"/>
      <c r="P64" s="90"/>
      <c r="Q64" s="156"/>
      <c r="R64" s="249"/>
      <c r="S64" s="250"/>
      <c r="T64" s="250"/>
      <c r="U64" s="250"/>
      <c r="V64" s="251"/>
      <c r="W64" s="225"/>
      <c r="X64" s="226"/>
      <c r="Y64" s="226"/>
      <c r="Z64" s="227"/>
      <c r="AA64" s="147">
        <f>+B64-L64-Q64-V64</f>
        <v>12</v>
      </c>
    </row>
    <row r="65" spans="1:27" s="53" customFormat="1" ht="12" x14ac:dyDescent="0.2">
      <c r="A65" s="208" t="s">
        <v>34</v>
      </c>
      <c r="B65" s="245">
        <v>12</v>
      </c>
      <c r="C65" s="244">
        <v>2</v>
      </c>
      <c r="D65" s="17"/>
      <c r="E65" s="194" t="s">
        <v>13</v>
      </c>
      <c r="F65" s="52"/>
      <c r="G65" s="103">
        <v>0</v>
      </c>
      <c r="H65" s="121"/>
      <c r="I65" s="41"/>
      <c r="J65" s="168"/>
      <c r="K65" s="16"/>
      <c r="L65" s="94"/>
      <c r="M65" s="121"/>
      <c r="N65" s="90"/>
      <c r="O65" s="90"/>
      <c r="P65" s="90"/>
      <c r="Q65" s="156"/>
      <c r="R65" s="249"/>
      <c r="S65" s="250"/>
      <c r="T65" s="250"/>
      <c r="U65" s="250"/>
      <c r="V65" s="251"/>
      <c r="W65" s="225"/>
      <c r="X65" s="226"/>
      <c r="Y65" s="226"/>
      <c r="Z65" s="227"/>
      <c r="AA65" s="147">
        <f>+B65-L65-Q65-V65</f>
        <v>12</v>
      </c>
    </row>
    <row r="66" spans="1:27" s="53" customFormat="1" ht="12" x14ac:dyDescent="0.2">
      <c r="A66" s="208" t="s">
        <v>34</v>
      </c>
      <c r="B66" s="245">
        <v>12</v>
      </c>
      <c r="C66" s="244">
        <v>2</v>
      </c>
      <c r="D66" s="17"/>
      <c r="E66" s="194" t="s">
        <v>13</v>
      </c>
      <c r="F66" s="52"/>
      <c r="G66" s="103">
        <v>0</v>
      </c>
      <c r="H66" s="121"/>
      <c r="I66" s="41"/>
      <c r="J66" s="41"/>
      <c r="K66" s="16"/>
      <c r="L66" s="94"/>
      <c r="M66" s="121"/>
      <c r="N66" s="90"/>
      <c r="O66" s="90"/>
      <c r="P66" s="90"/>
      <c r="Q66" s="156"/>
      <c r="R66" s="249"/>
      <c r="S66" s="250"/>
      <c r="T66" s="250"/>
      <c r="U66" s="250"/>
      <c r="V66" s="251"/>
      <c r="W66" s="225"/>
      <c r="X66" s="226"/>
      <c r="Y66" s="226"/>
      <c r="Z66" s="227"/>
      <c r="AA66" s="147">
        <f>+B66-L66-Q66-V66</f>
        <v>12</v>
      </c>
    </row>
    <row r="67" spans="1:27" s="53" customFormat="1" ht="12" x14ac:dyDescent="0.2">
      <c r="A67" s="35"/>
      <c r="B67" s="35"/>
      <c r="C67" s="35"/>
      <c r="D67" s="35"/>
      <c r="E67" s="48"/>
      <c r="F67" s="183" t="s">
        <v>13</v>
      </c>
      <c r="G67" s="184">
        <f>G63</f>
        <v>686000</v>
      </c>
      <c r="H67" s="112"/>
      <c r="I67" s="37"/>
      <c r="J67" s="37"/>
      <c r="K67" s="37"/>
      <c r="L67" s="96"/>
      <c r="M67" s="126"/>
      <c r="N67" s="33"/>
      <c r="O67" s="33"/>
      <c r="P67" s="33"/>
      <c r="Q67" s="127"/>
      <c r="R67" s="126"/>
      <c r="S67" s="33"/>
      <c r="T67" s="33"/>
      <c r="U67" s="33"/>
      <c r="V67" s="127"/>
      <c r="W67" s="126"/>
      <c r="X67" s="33"/>
      <c r="Y67" s="33"/>
      <c r="Z67" s="127"/>
      <c r="AA67" s="148"/>
    </row>
    <row r="68" spans="1:27" s="38" customFormat="1" ht="12" x14ac:dyDescent="0.2">
      <c r="A68" s="62"/>
      <c r="B68" s="63"/>
      <c r="C68" s="63"/>
      <c r="D68" s="63"/>
      <c r="E68" s="64"/>
      <c r="F68" s="64"/>
      <c r="G68" s="65"/>
      <c r="H68" s="66"/>
      <c r="I68" s="64"/>
      <c r="J68" s="64"/>
      <c r="K68" s="64"/>
      <c r="L68" s="64"/>
      <c r="AA68" s="82"/>
    </row>
    <row r="69" spans="1:27" s="70" customFormat="1" ht="12" x14ac:dyDescent="0.2">
      <c r="A69" s="40"/>
      <c r="B69" s="40"/>
      <c r="C69" s="40"/>
      <c r="D69" s="40"/>
      <c r="E69" s="67"/>
      <c r="F69" s="67"/>
      <c r="G69" s="68"/>
      <c r="H69" s="69"/>
      <c r="I69" s="67"/>
      <c r="J69" s="67"/>
      <c r="K69" s="67"/>
      <c r="L69" s="67"/>
      <c r="AA69" s="83"/>
    </row>
  </sheetData>
  <mergeCells count="13">
    <mergeCell ref="AA6:AA7"/>
    <mergeCell ref="A1:AA2"/>
    <mergeCell ref="A6:A7"/>
    <mergeCell ref="B6:B7"/>
    <mergeCell ref="C6:C7"/>
    <mergeCell ref="E6:E7"/>
    <mergeCell ref="F6:F7"/>
    <mergeCell ref="G6:G7"/>
    <mergeCell ref="H6:L6"/>
    <mergeCell ref="M6:Q6"/>
    <mergeCell ref="R6:V6"/>
    <mergeCell ref="W6:Z6"/>
    <mergeCell ref="D6:D7"/>
  </mergeCells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headerFooter>
    <oddHeader>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1"/>
  <sheetViews>
    <sheetView tabSelected="1" topLeftCell="A56" zoomScaleNormal="100" workbookViewId="0">
      <selection activeCell="C69" sqref="C69"/>
    </sheetView>
  </sheetViews>
  <sheetFormatPr defaultRowHeight="15" x14ac:dyDescent="0.25"/>
  <cols>
    <col min="3" max="3" width="23.42578125" bestFit="1" customWidth="1"/>
    <col min="4" max="4" width="12.85546875" customWidth="1"/>
    <col min="6" max="6" width="17.5703125" customWidth="1"/>
    <col min="7" max="8" width="11.7109375" customWidth="1"/>
    <col min="11" max="11" width="18.85546875" bestFit="1" customWidth="1"/>
    <col min="12" max="13" width="11.42578125" customWidth="1"/>
    <col min="14" max="14" width="17.28515625" customWidth="1"/>
    <col min="16" max="16" width="16.42578125" hidden="1" customWidth="1"/>
    <col min="17" max="17" width="11" hidden="1" customWidth="1"/>
    <col min="18" max="18" width="0" hidden="1" customWidth="1"/>
    <col min="19" max="19" width="10.7109375" hidden="1" customWidth="1"/>
    <col min="20" max="20" width="18.7109375" hidden="1" customWidth="1"/>
    <col min="21" max="23" width="10.7109375" hidden="1" customWidth="1"/>
    <col min="24" max="24" width="9.85546875" style="84" customWidth="1"/>
  </cols>
  <sheetData>
    <row r="1" spans="1:24" s="1" customFormat="1" ht="18" customHeight="1" x14ac:dyDescent="0.2">
      <c r="A1" s="268" t="s">
        <v>37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4" s="1" customFormat="1" ht="12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</row>
    <row r="3" spans="1:24" s="1" customFormat="1" ht="12" x14ac:dyDescent="0.2">
      <c r="A3" s="2"/>
      <c r="B3" s="2"/>
      <c r="C3" s="4"/>
      <c r="D3" s="4"/>
      <c r="E3" s="5"/>
      <c r="F3" s="2"/>
      <c r="G3" s="4"/>
      <c r="H3" s="4"/>
      <c r="I3" s="4"/>
      <c r="J3" s="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0"/>
    </row>
    <row r="4" spans="1:24" s="1" customFormat="1" ht="20.25" x14ac:dyDescent="0.3">
      <c r="A4" s="42" t="s">
        <v>92</v>
      </c>
      <c r="B4" s="43"/>
      <c r="C4" s="45"/>
      <c r="D4" s="45"/>
      <c r="E4" s="5"/>
      <c r="F4" s="2"/>
      <c r="G4" s="4"/>
      <c r="H4" s="4"/>
      <c r="I4" s="4"/>
      <c r="J4" s="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0"/>
    </row>
    <row r="5" spans="1:24" s="1" customFormat="1" ht="12" x14ac:dyDescent="0.2">
      <c r="A5" s="7"/>
      <c r="B5" s="7"/>
      <c r="C5" s="9"/>
      <c r="D5" s="9"/>
      <c r="E5" s="10"/>
      <c r="F5" s="7"/>
      <c r="G5" s="9"/>
      <c r="H5" s="9"/>
      <c r="I5" s="9"/>
      <c r="J5" s="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81"/>
    </row>
    <row r="6" spans="1:24" s="12" customFormat="1" ht="44.25" customHeight="1" x14ac:dyDescent="0.25">
      <c r="A6" s="269" t="s">
        <v>0</v>
      </c>
      <c r="B6" s="269" t="s">
        <v>1</v>
      </c>
      <c r="C6" s="269" t="s">
        <v>20</v>
      </c>
      <c r="D6" s="269" t="s">
        <v>21</v>
      </c>
      <c r="E6" s="271" t="s">
        <v>5</v>
      </c>
      <c r="F6" s="273" t="s">
        <v>6</v>
      </c>
      <c r="G6" s="274"/>
      <c r="H6" s="274"/>
      <c r="I6" s="274"/>
      <c r="J6" s="275"/>
      <c r="K6" s="276" t="s">
        <v>7</v>
      </c>
      <c r="L6" s="277"/>
      <c r="M6" s="277"/>
      <c r="N6" s="277"/>
      <c r="O6" s="278"/>
      <c r="P6" s="279" t="s">
        <v>8</v>
      </c>
      <c r="Q6" s="280"/>
      <c r="R6" s="280"/>
      <c r="S6" s="281"/>
      <c r="T6" s="282" t="s">
        <v>18</v>
      </c>
      <c r="U6" s="283"/>
      <c r="V6" s="283"/>
      <c r="W6" s="284"/>
      <c r="X6" s="266" t="s">
        <v>9</v>
      </c>
    </row>
    <row r="7" spans="1:24" s="14" customFormat="1" ht="27.75" customHeight="1" x14ac:dyDescent="0.25">
      <c r="A7" s="270"/>
      <c r="B7" s="270"/>
      <c r="C7" s="270"/>
      <c r="D7" s="270"/>
      <c r="E7" s="272"/>
      <c r="F7" s="104" t="s">
        <v>10</v>
      </c>
      <c r="G7" s="13" t="s">
        <v>11</v>
      </c>
      <c r="H7" s="165" t="s">
        <v>24</v>
      </c>
      <c r="I7" s="13" t="s">
        <v>12</v>
      </c>
      <c r="J7" s="91" t="s">
        <v>17</v>
      </c>
      <c r="K7" s="104" t="s">
        <v>10</v>
      </c>
      <c r="L7" s="13" t="s">
        <v>11</v>
      </c>
      <c r="M7" s="165" t="s">
        <v>24</v>
      </c>
      <c r="N7" s="13" t="s">
        <v>12</v>
      </c>
      <c r="O7" s="91" t="s">
        <v>17</v>
      </c>
      <c r="P7" s="104" t="s">
        <v>10</v>
      </c>
      <c r="Q7" s="13" t="s">
        <v>11</v>
      </c>
      <c r="R7" s="13" t="s">
        <v>12</v>
      </c>
      <c r="S7" s="91" t="s">
        <v>17</v>
      </c>
      <c r="T7" s="104" t="s">
        <v>10</v>
      </c>
      <c r="U7" s="13" t="s">
        <v>11</v>
      </c>
      <c r="V7" s="13" t="s">
        <v>12</v>
      </c>
      <c r="W7" s="91" t="s">
        <v>17</v>
      </c>
      <c r="X7" s="267"/>
    </row>
    <row r="8" spans="1:24" s="25" customFormat="1" ht="12" x14ac:dyDescent="0.2">
      <c r="A8" s="15" t="s">
        <v>19</v>
      </c>
      <c r="B8" s="16">
        <v>10</v>
      </c>
      <c r="C8" s="29" t="s">
        <v>40</v>
      </c>
      <c r="D8" s="39">
        <v>43829</v>
      </c>
      <c r="E8" s="101">
        <v>440000</v>
      </c>
      <c r="F8" s="107" t="s">
        <v>44</v>
      </c>
      <c r="G8" s="88" t="s">
        <v>45</v>
      </c>
      <c r="H8" s="195">
        <v>440000</v>
      </c>
      <c r="I8" s="16" t="s">
        <v>46</v>
      </c>
      <c r="J8" s="94">
        <v>4</v>
      </c>
      <c r="K8" s="153"/>
      <c r="L8" s="74"/>
      <c r="M8" s="74"/>
      <c r="N8" s="74"/>
      <c r="O8" s="95"/>
      <c r="P8" s="124"/>
      <c r="Q8" s="19"/>
      <c r="R8" s="19"/>
      <c r="S8" s="125"/>
      <c r="T8" s="124"/>
      <c r="U8" s="19"/>
      <c r="V8" s="19"/>
      <c r="W8" s="125"/>
      <c r="X8" s="147">
        <f>+B8-J8-O8-S8</f>
        <v>6</v>
      </c>
    </row>
    <row r="9" spans="1:24" s="25" customFormat="1" ht="12" x14ac:dyDescent="0.2">
      <c r="A9" s="20"/>
      <c r="B9" s="20"/>
      <c r="C9" s="75"/>
      <c r="D9" s="21"/>
      <c r="E9" s="100">
        <f>SUM(E8:E8)</f>
        <v>440000</v>
      </c>
      <c r="F9" s="105"/>
      <c r="G9" s="22"/>
      <c r="H9" s="22"/>
      <c r="I9" s="22"/>
      <c r="J9" s="95"/>
      <c r="K9" s="117"/>
      <c r="L9" s="23"/>
      <c r="M9" s="23"/>
      <c r="N9" s="23"/>
      <c r="O9" s="118"/>
      <c r="P9" s="117"/>
      <c r="Q9" s="23"/>
      <c r="R9" s="23"/>
      <c r="S9" s="118"/>
      <c r="T9" s="115"/>
      <c r="U9" s="77"/>
      <c r="V9" s="77"/>
      <c r="W9" s="116"/>
      <c r="X9" s="148"/>
    </row>
    <row r="10" spans="1:24" s="25" customFormat="1" ht="13.5" customHeight="1" x14ac:dyDescent="0.2">
      <c r="A10" s="20"/>
      <c r="B10" s="20"/>
      <c r="C10" s="76" t="s">
        <v>14</v>
      </c>
      <c r="D10" s="21"/>
      <c r="E10" s="100"/>
      <c r="F10" s="106"/>
      <c r="G10" s="27"/>
      <c r="H10" s="27"/>
      <c r="I10" s="27"/>
      <c r="J10" s="93"/>
      <c r="K10" s="119"/>
      <c r="L10" s="28"/>
      <c r="M10" s="28"/>
      <c r="N10" s="28"/>
      <c r="O10" s="120"/>
      <c r="P10" s="117"/>
      <c r="Q10" s="23"/>
      <c r="R10" s="23"/>
      <c r="S10" s="118"/>
      <c r="T10" s="115"/>
      <c r="U10" s="77"/>
      <c r="V10" s="77"/>
      <c r="W10" s="116"/>
      <c r="X10" s="148"/>
    </row>
    <row r="11" spans="1:24" s="1" customFormat="1" ht="12" x14ac:dyDescent="0.2">
      <c r="A11" s="15" t="s">
        <v>19</v>
      </c>
      <c r="B11" s="90">
        <v>10</v>
      </c>
      <c r="C11" s="32" t="s">
        <v>41</v>
      </c>
      <c r="D11" s="39">
        <v>43840</v>
      </c>
      <c r="E11" s="101">
        <v>460000</v>
      </c>
      <c r="F11" s="109" t="s">
        <v>44</v>
      </c>
      <c r="G11" s="16" t="s">
        <v>47</v>
      </c>
      <c r="H11" s="166">
        <v>460000</v>
      </c>
      <c r="I11" s="16" t="s">
        <v>46</v>
      </c>
      <c r="J11" s="94">
        <v>4</v>
      </c>
      <c r="K11" s="153"/>
      <c r="L11" s="74"/>
      <c r="M11" s="74"/>
      <c r="N11" s="74"/>
      <c r="O11" s="95"/>
      <c r="P11" s="124"/>
      <c r="Q11" s="16"/>
      <c r="R11" s="16"/>
      <c r="S11" s="94"/>
      <c r="T11" s="153"/>
      <c r="U11" s="74"/>
      <c r="V11" s="74"/>
      <c r="W11" s="95"/>
      <c r="X11" s="147">
        <f>+B11-J11-O11-S11</f>
        <v>6</v>
      </c>
    </row>
    <row r="12" spans="1:24" s="25" customFormat="1" ht="12.75" customHeight="1" x14ac:dyDescent="0.2">
      <c r="A12" s="20"/>
      <c r="B12" s="20"/>
      <c r="C12" s="21"/>
      <c r="D12" s="21"/>
      <c r="E12" s="100">
        <f>SUM(E11:E11)</f>
        <v>460000</v>
      </c>
      <c r="F12" s="110"/>
      <c r="G12" s="22"/>
      <c r="H12" s="22"/>
      <c r="I12" s="22"/>
      <c r="J12" s="92"/>
      <c r="K12" s="117"/>
      <c r="L12" s="23"/>
      <c r="M12" s="23"/>
      <c r="N12" s="23"/>
      <c r="O12" s="118"/>
      <c r="P12" s="115"/>
      <c r="Q12" s="77"/>
      <c r="R12" s="77"/>
      <c r="S12" s="116"/>
      <c r="T12" s="141"/>
      <c r="U12" s="24"/>
      <c r="V12" s="24"/>
      <c r="W12" s="142"/>
      <c r="X12" s="148"/>
    </row>
    <row r="13" spans="1:24" s="25" customFormat="1" ht="13.5" customHeight="1" x14ac:dyDescent="0.2">
      <c r="A13" s="20"/>
      <c r="B13" s="20"/>
      <c r="C13" s="26" t="s">
        <v>14</v>
      </c>
      <c r="D13" s="21"/>
      <c r="E13" s="100"/>
      <c r="F13" s="111"/>
      <c r="G13" s="27"/>
      <c r="H13" s="27"/>
      <c r="I13" s="27"/>
      <c r="J13" s="93"/>
      <c r="K13" s="119"/>
      <c r="L13" s="28"/>
      <c r="M13" s="28"/>
      <c r="N13" s="28"/>
      <c r="O13" s="120"/>
      <c r="P13" s="126"/>
      <c r="Q13" s="33"/>
      <c r="R13" s="33"/>
      <c r="S13" s="127"/>
      <c r="T13" s="135"/>
      <c r="U13" s="47"/>
      <c r="V13" s="47"/>
      <c r="W13" s="136"/>
      <c r="X13" s="148"/>
    </row>
    <row r="14" spans="1:24" s="1" customFormat="1" ht="12" x14ac:dyDescent="0.2">
      <c r="A14" s="15" t="s">
        <v>19</v>
      </c>
      <c r="B14" s="16">
        <v>10</v>
      </c>
      <c r="C14" s="34" t="s">
        <v>42</v>
      </c>
      <c r="D14" s="39">
        <v>43871</v>
      </c>
      <c r="E14" s="101">
        <v>500000</v>
      </c>
      <c r="F14" s="108" t="s">
        <v>44</v>
      </c>
      <c r="G14" s="16" t="s">
        <v>48</v>
      </c>
      <c r="H14" s="166">
        <v>500000</v>
      </c>
      <c r="I14" s="16" t="s">
        <v>46</v>
      </c>
      <c r="J14" s="94">
        <v>4</v>
      </c>
      <c r="K14" s="141"/>
      <c r="L14" s="24"/>
      <c r="M14" s="24"/>
      <c r="N14" s="24"/>
      <c r="O14" s="142"/>
      <c r="P14" s="132"/>
      <c r="Q14" s="57"/>
      <c r="R14" s="57"/>
      <c r="S14" s="133"/>
      <c r="T14" s="135"/>
      <c r="U14" s="47"/>
      <c r="V14" s="47"/>
      <c r="W14" s="136"/>
      <c r="X14" s="147">
        <f>+B14-J14-O14-S14</f>
        <v>6</v>
      </c>
    </row>
    <row r="15" spans="1:24" s="38" customFormat="1" ht="12.75" customHeight="1" x14ac:dyDescent="0.2">
      <c r="A15" s="35"/>
      <c r="B15" s="35"/>
      <c r="C15" s="36"/>
      <c r="D15" s="36"/>
      <c r="E15" s="100">
        <f>SUM(E14:E14)</f>
        <v>500000</v>
      </c>
      <c r="F15" s="112"/>
      <c r="G15" s="37"/>
      <c r="H15" s="37"/>
      <c r="I15" s="37"/>
      <c r="J15" s="96"/>
      <c r="K15" s="117"/>
      <c r="L15" s="23"/>
      <c r="M15" s="23"/>
      <c r="N15" s="23"/>
      <c r="O15" s="118"/>
      <c r="P15" s="126"/>
      <c r="Q15" s="33"/>
      <c r="R15" s="33"/>
      <c r="S15" s="127"/>
      <c r="T15" s="135"/>
      <c r="U15" s="47"/>
      <c r="V15" s="47"/>
      <c r="W15" s="136"/>
      <c r="X15" s="148"/>
    </row>
    <row r="16" spans="1:24" s="38" customFormat="1" ht="13.5" customHeight="1" x14ac:dyDescent="0.2">
      <c r="A16" s="35"/>
      <c r="B16" s="35"/>
      <c r="C16" s="48"/>
      <c r="D16" s="36"/>
      <c r="E16" s="102"/>
      <c r="F16" s="113"/>
      <c r="G16" s="49"/>
      <c r="H16" s="49"/>
      <c r="I16" s="49"/>
      <c r="J16" s="97"/>
      <c r="K16" s="119"/>
      <c r="L16" s="28"/>
      <c r="M16" s="28"/>
      <c r="N16" s="28"/>
      <c r="O16" s="120"/>
      <c r="P16" s="119"/>
      <c r="Q16" s="28"/>
      <c r="R16" s="28"/>
      <c r="S16" s="120"/>
      <c r="T16" s="143"/>
      <c r="U16" s="71"/>
      <c r="V16" s="71"/>
      <c r="W16" s="144"/>
      <c r="X16" s="148"/>
    </row>
    <row r="17" spans="1:24" s="53" customFormat="1" ht="12" x14ac:dyDescent="0.2">
      <c r="A17" s="50" t="s">
        <v>19</v>
      </c>
      <c r="B17" s="41">
        <v>10</v>
      </c>
      <c r="C17" s="51" t="s">
        <v>39</v>
      </c>
      <c r="D17" s="52">
        <v>43871</v>
      </c>
      <c r="E17" s="103">
        <v>200000</v>
      </c>
      <c r="F17" s="108" t="s">
        <v>44</v>
      </c>
      <c r="G17" s="16" t="s">
        <v>66</v>
      </c>
      <c r="H17" s="166">
        <v>200000</v>
      </c>
      <c r="I17" s="16" t="s">
        <v>46</v>
      </c>
      <c r="J17" s="94">
        <v>5</v>
      </c>
      <c r="K17" s="109"/>
      <c r="L17" s="46"/>
      <c r="M17" s="46"/>
      <c r="N17" s="16"/>
      <c r="O17" s="98"/>
      <c r="P17" s="124"/>
      <c r="Q17" s="19"/>
      <c r="R17" s="19"/>
      <c r="S17" s="125"/>
      <c r="T17" s="124"/>
      <c r="U17" s="19"/>
      <c r="V17" s="19"/>
      <c r="W17" s="125"/>
      <c r="X17" s="147">
        <f>B17-J17-O17-S17</f>
        <v>5</v>
      </c>
    </row>
    <row r="18" spans="1:24" s="53" customFormat="1" ht="11.25" customHeight="1" x14ac:dyDescent="0.2">
      <c r="A18" s="35"/>
      <c r="B18" s="35"/>
      <c r="C18" s="36"/>
      <c r="D18" s="36"/>
      <c r="E18" s="100">
        <f>SUM(E17:E17)</f>
        <v>200000</v>
      </c>
      <c r="F18" s="112"/>
      <c r="G18" s="37"/>
      <c r="H18" s="37"/>
      <c r="I18" s="37"/>
      <c r="J18" s="96"/>
      <c r="K18" s="126"/>
      <c r="L18" s="33"/>
      <c r="M18" s="33"/>
      <c r="N18" s="33"/>
      <c r="O18" s="127"/>
      <c r="P18" s="126"/>
      <c r="Q18" s="33"/>
      <c r="R18" s="33"/>
      <c r="S18" s="127"/>
      <c r="T18" s="137"/>
      <c r="U18" s="78"/>
      <c r="V18" s="78"/>
      <c r="W18" s="138"/>
      <c r="X18" s="148"/>
    </row>
    <row r="19" spans="1:24" s="53" customFormat="1" ht="12" hidden="1" x14ac:dyDescent="0.2">
      <c r="A19" s="35"/>
      <c r="B19" s="35"/>
      <c r="C19" s="48"/>
      <c r="D19" s="36"/>
      <c r="E19" s="102"/>
      <c r="F19" s="113"/>
      <c r="G19" s="49"/>
      <c r="H19" s="49"/>
      <c r="I19" s="49"/>
      <c r="J19" s="97"/>
      <c r="K19" s="119"/>
      <c r="L19" s="28"/>
      <c r="M19" s="28"/>
      <c r="N19" s="28"/>
      <c r="O19" s="120"/>
      <c r="P19" s="143"/>
      <c r="Q19" s="71"/>
      <c r="R19" s="71"/>
      <c r="S19" s="144"/>
      <c r="T19" s="149"/>
      <c r="U19" s="85"/>
      <c r="V19" s="85"/>
      <c r="W19" s="150"/>
      <c r="X19" s="148"/>
    </row>
    <row r="20" spans="1:24" s="53" customFormat="1" ht="12" hidden="1" x14ac:dyDescent="0.2">
      <c r="A20" s="50"/>
      <c r="B20" s="41"/>
      <c r="C20" s="54"/>
      <c r="D20" s="52"/>
      <c r="E20" s="103"/>
      <c r="F20" s="108"/>
      <c r="G20" s="16"/>
      <c r="H20" s="16"/>
      <c r="I20" s="16"/>
      <c r="J20" s="98"/>
      <c r="K20" s="109"/>
      <c r="L20" s="46"/>
      <c r="M20" s="46"/>
      <c r="N20" s="46"/>
      <c r="O20" s="98"/>
      <c r="P20" s="124"/>
      <c r="Q20" s="19"/>
      <c r="R20" s="19"/>
      <c r="S20" s="125"/>
      <c r="T20" s="124"/>
      <c r="U20" s="19"/>
      <c r="V20" s="19"/>
      <c r="W20" s="125"/>
      <c r="X20" s="147">
        <f>+B20-J20-O20-S20</f>
        <v>0</v>
      </c>
    </row>
    <row r="21" spans="1:24" s="53" customFormat="1" ht="12" hidden="1" x14ac:dyDescent="0.2">
      <c r="A21" s="35"/>
      <c r="B21" s="35"/>
      <c r="C21" s="36"/>
      <c r="D21" s="36"/>
      <c r="E21" s="102"/>
      <c r="F21" s="112"/>
      <c r="G21" s="37"/>
      <c r="H21" s="37"/>
      <c r="I21" s="37"/>
      <c r="J21" s="96"/>
      <c r="K21" s="128"/>
      <c r="L21" s="72"/>
      <c r="M21" s="72"/>
      <c r="N21" s="72"/>
      <c r="O21" s="129"/>
      <c r="P21" s="126"/>
      <c r="Q21" s="33"/>
      <c r="R21" s="33"/>
      <c r="S21" s="127"/>
      <c r="T21" s="137"/>
      <c r="U21" s="78"/>
      <c r="V21" s="78"/>
      <c r="W21" s="138"/>
      <c r="X21" s="148"/>
    </row>
    <row r="22" spans="1:24" s="53" customFormat="1" ht="12" hidden="1" x14ac:dyDescent="0.2">
      <c r="A22" s="35"/>
      <c r="B22" s="35"/>
      <c r="C22" s="48"/>
      <c r="D22" s="36"/>
      <c r="E22" s="102"/>
      <c r="F22" s="113"/>
      <c r="G22" s="49"/>
      <c r="H22" s="49"/>
      <c r="I22" s="49"/>
      <c r="J22" s="97"/>
      <c r="K22" s="130"/>
      <c r="L22" s="55"/>
      <c r="M22" s="55"/>
      <c r="N22" s="55"/>
      <c r="O22" s="131"/>
      <c r="P22" s="130"/>
      <c r="Q22" s="55"/>
      <c r="R22" s="55"/>
      <c r="S22" s="131"/>
      <c r="T22" s="151"/>
      <c r="U22" s="86"/>
      <c r="V22" s="86"/>
      <c r="W22" s="152"/>
      <c r="X22" s="148"/>
    </row>
    <row r="23" spans="1:24" s="53" customFormat="1" ht="12" hidden="1" x14ac:dyDescent="0.2">
      <c r="A23" s="50"/>
      <c r="B23" s="41"/>
      <c r="C23" s="56"/>
      <c r="D23" s="52"/>
      <c r="E23" s="103"/>
      <c r="F23" s="108" t="s">
        <v>14</v>
      </c>
      <c r="G23" s="16"/>
      <c r="H23" s="16"/>
      <c r="I23" s="16"/>
      <c r="J23" s="98"/>
      <c r="K23" s="108"/>
      <c r="L23" s="16"/>
      <c r="M23" s="16"/>
      <c r="N23" s="16"/>
      <c r="O23" s="98"/>
      <c r="P23" s="145"/>
      <c r="Q23" s="87"/>
      <c r="R23" s="87"/>
      <c r="S23" s="146"/>
      <c r="T23" s="132"/>
      <c r="U23" s="57"/>
      <c r="V23" s="57"/>
      <c r="W23" s="133"/>
      <c r="X23" s="147">
        <f>+B23-J23-O23-S23</f>
        <v>0</v>
      </c>
    </row>
    <row r="24" spans="1:24" s="53" customFormat="1" ht="12.75" hidden="1" customHeight="1" x14ac:dyDescent="0.2">
      <c r="A24" s="35"/>
      <c r="B24" s="35"/>
      <c r="C24" s="36"/>
      <c r="D24" s="36"/>
      <c r="E24" s="102"/>
      <c r="F24" s="112"/>
      <c r="G24" s="37"/>
      <c r="H24" s="37"/>
      <c r="I24" s="37"/>
      <c r="J24" s="96"/>
      <c r="K24" s="135"/>
      <c r="L24" s="47"/>
      <c r="M24" s="47"/>
      <c r="N24" s="47"/>
      <c r="O24" s="136"/>
      <c r="P24" s="137"/>
      <c r="Q24" s="78"/>
      <c r="R24" s="78"/>
      <c r="S24" s="138"/>
      <c r="T24" s="137"/>
      <c r="U24" s="78"/>
      <c r="V24" s="78"/>
      <c r="W24" s="138"/>
      <c r="X24" s="148"/>
    </row>
    <row r="25" spans="1:24" s="53" customFormat="1" ht="13.5" hidden="1" customHeight="1" x14ac:dyDescent="0.2">
      <c r="A25" s="35"/>
      <c r="B25" s="35"/>
      <c r="C25" s="48"/>
      <c r="D25" s="36"/>
      <c r="E25" s="102"/>
      <c r="F25" s="113"/>
      <c r="G25" s="49"/>
      <c r="H25" s="49"/>
      <c r="I25" s="49"/>
      <c r="J25" s="97"/>
      <c r="K25" s="130"/>
      <c r="L25" s="55"/>
      <c r="M25" s="55"/>
      <c r="N25" s="55"/>
      <c r="O25" s="131"/>
      <c r="P25" s="130"/>
      <c r="Q25" s="55"/>
      <c r="R25" s="55"/>
      <c r="S25" s="131"/>
      <c r="T25" s="151"/>
      <c r="U25" s="86"/>
      <c r="V25" s="86"/>
      <c r="W25" s="152"/>
      <c r="X25" s="148"/>
    </row>
    <row r="26" spans="1:24" s="53" customFormat="1" ht="12" hidden="1" x14ac:dyDescent="0.2">
      <c r="A26" s="50"/>
      <c r="B26" s="41"/>
      <c r="C26" s="58"/>
      <c r="D26" s="52"/>
      <c r="E26" s="103"/>
      <c r="F26" s="108"/>
      <c r="G26" s="16"/>
      <c r="H26" s="16"/>
      <c r="I26" s="16"/>
      <c r="J26" s="98"/>
      <c r="K26" s="107"/>
      <c r="L26" s="41"/>
      <c r="M26" s="41"/>
      <c r="N26" s="41"/>
      <c r="O26" s="134"/>
      <c r="P26" s="107"/>
      <c r="Q26" s="41"/>
      <c r="R26" s="41"/>
      <c r="S26" s="134"/>
      <c r="T26" s="107"/>
      <c r="U26" s="41"/>
      <c r="V26" s="41"/>
      <c r="W26" s="134"/>
      <c r="X26" s="147">
        <f>+B26-J26-O26-S26</f>
        <v>0</v>
      </c>
    </row>
    <row r="27" spans="1:24" s="53" customFormat="1" ht="15" hidden="1" customHeight="1" x14ac:dyDescent="0.2">
      <c r="A27" s="35"/>
      <c r="B27" s="35"/>
      <c r="C27" s="36"/>
      <c r="D27" s="36"/>
      <c r="E27" s="102"/>
      <c r="F27" s="112" t="s">
        <v>15</v>
      </c>
      <c r="G27" s="37"/>
      <c r="H27" s="37"/>
      <c r="I27" s="37"/>
      <c r="J27" s="96"/>
      <c r="K27" s="126"/>
      <c r="L27" s="33"/>
      <c r="M27" s="33"/>
      <c r="N27" s="33"/>
      <c r="O27" s="127"/>
      <c r="P27" s="126"/>
      <c r="Q27" s="33"/>
      <c r="R27" s="33"/>
      <c r="S27" s="127"/>
      <c r="T27" s="126"/>
      <c r="U27" s="33"/>
      <c r="V27" s="33"/>
      <c r="W27" s="127"/>
      <c r="X27" s="148"/>
    </row>
    <row r="28" spans="1:24" s="53" customFormat="1" ht="12" hidden="1" x14ac:dyDescent="0.2">
      <c r="A28" s="35"/>
      <c r="B28" s="35"/>
      <c r="C28" s="48"/>
      <c r="D28" s="36"/>
      <c r="E28" s="102"/>
      <c r="F28" s="113"/>
      <c r="G28" s="49"/>
      <c r="H28" s="49"/>
      <c r="I28" s="49"/>
      <c r="J28" s="97"/>
      <c r="K28" s="130"/>
      <c r="L28" s="55"/>
      <c r="M28" s="55"/>
      <c r="N28" s="55"/>
      <c r="O28" s="131"/>
      <c r="P28" s="130"/>
      <c r="Q28" s="55"/>
      <c r="R28" s="55"/>
      <c r="S28" s="131"/>
      <c r="T28" s="130"/>
      <c r="U28" s="55"/>
      <c r="V28" s="55"/>
      <c r="W28" s="131"/>
      <c r="X28" s="148"/>
    </row>
    <row r="29" spans="1:24" s="53" customFormat="1" ht="12" hidden="1" x14ac:dyDescent="0.2">
      <c r="A29" s="50"/>
      <c r="B29" s="41"/>
      <c r="C29" s="59"/>
      <c r="D29" s="52"/>
      <c r="E29" s="103"/>
      <c r="F29" s="108"/>
      <c r="G29" s="16"/>
      <c r="H29" s="16"/>
      <c r="I29" s="16"/>
      <c r="J29" s="98"/>
      <c r="K29" s="124"/>
      <c r="L29" s="19"/>
      <c r="M29" s="19"/>
      <c r="N29" s="19"/>
      <c r="O29" s="125"/>
      <c r="P29" s="132"/>
      <c r="Q29" s="57"/>
      <c r="R29" s="57"/>
      <c r="S29" s="133"/>
      <c r="T29" s="132"/>
      <c r="U29" s="57"/>
      <c r="V29" s="57"/>
      <c r="W29" s="133"/>
      <c r="X29" s="147">
        <f>+B29-J29-O29-S29</f>
        <v>0</v>
      </c>
    </row>
    <row r="30" spans="1:24" s="53" customFormat="1" ht="12" hidden="1" x14ac:dyDescent="0.2">
      <c r="A30" s="35"/>
      <c r="B30" s="35"/>
      <c r="C30" s="36"/>
      <c r="D30" s="36"/>
      <c r="E30" s="102"/>
      <c r="F30" s="112"/>
      <c r="G30" s="37"/>
      <c r="H30" s="37"/>
      <c r="I30" s="37"/>
      <c r="J30" s="96"/>
      <c r="K30" s="137"/>
      <c r="L30" s="78"/>
      <c r="M30" s="78"/>
      <c r="N30" s="78"/>
      <c r="O30" s="138"/>
      <c r="P30" s="137"/>
      <c r="Q30" s="78"/>
      <c r="R30" s="78"/>
      <c r="S30" s="138"/>
      <c r="T30" s="137"/>
      <c r="U30" s="78"/>
      <c r="V30" s="78"/>
      <c r="W30" s="138"/>
      <c r="X30" s="148"/>
    </row>
    <row r="31" spans="1:24" s="53" customFormat="1" ht="12" hidden="1" x14ac:dyDescent="0.2">
      <c r="A31" s="35"/>
      <c r="B31" s="35"/>
      <c r="C31" s="48"/>
      <c r="D31" s="36"/>
      <c r="E31" s="102"/>
      <c r="F31" s="113"/>
      <c r="G31" s="49"/>
      <c r="H31" s="49"/>
      <c r="I31" s="49"/>
      <c r="J31" s="97"/>
      <c r="K31" s="130"/>
      <c r="L31" s="55"/>
      <c r="M31" s="55"/>
      <c r="N31" s="55"/>
      <c r="O31" s="131"/>
      <c r="P31" s="130"/>
      <c r="Q31" s="55"/>
      <c r="R31" s="55"/>
      <c r="S31" s="131"/>
      <c r="T31" s="151"/>
      <c r="U31" s="86"/>
      <c r="V31" s="86"/>
      <c r="W31" s="152"/>
      <c r="X31" s="148"/>
    </row>
    <row r="32" spans="1:24" s="53" customFormat="1" ht="12" hidden="1" x14ac:dyDescent="0.2">
      <c r="A32" s="50"/>
      <c r="B32" s="41"/>
      <c r="C32" s="60"/>
      <c r="D32" s="52"/>
      <c r="E32" s="103"/>
      <c r="F32" s="108"/>
      <c r="G32" s="16"/>
      <c r="H32" s="16"/>
      <c r="I32" s="16"/>
      <c r="J32" s="98"/>
      <c r="K32" s="114"/>
      <c r="L32" s="41"/>
      <c r="M32" s="41"/>
      <c r="N32" s="16"/>
      <c r="O32" s="94"/>
      <c r="P32" s="132"/>
      <c r="Q32" s="57"/>
      <c r="R32" s="57"/>
      <c r="S32" s="133"/>
      <c r="T32" s="132"/>
      <c r="U32" s="57"/>
      <c r="V32" s="57"/>
      <c r="W32" s="133"/>
      <c r="X32" s="147">
        <f>+B32-J32-O32-S32</f>
        <v>0</v>
      </c>
    </row>
    <row r="33" spans="1:24" s="53" customFormat="1" ht="12" hidden="1" x14ac:dyDescent="0.2">
      <c r="A33" s="35"/>
      <c r="B33" s="35"/>
      <c r="C33" s="48"/>
      <c r="D33" s="36"/>
      <c r="E33" s="102"/>
      <c r="F33" s="112"/>
      <c r="G33" s="37"/>
      <c r="H33" s="37"/>
      <c r="I33" s="37"/>
      <c r="J33" s="96"/>
      <c r="K33" s="139"/>
      <c r="L33" s="73"/>
      <c r="M33" s="73"/>
      <c r="N33" s="73"/>
      <c r="O33" s="140"/>
      <c r="P33" s="135"/>
      <c r="Q33" s="47"/>
      <c r="R33" s="47"/>
      <c r="S33" s="136"/>
      <c r="T33" s="137"/>
      <c r="U33" s="78"/>
      <c r="V33" s="78"/>
      <c r="W33" s="138"/>
      <c r="X33" s="148"/>
    </row>
    <row r="34" spans="1:24" s="53" customFormat="1" ht="12" hidden="1" x14ac:dyDescent="0.2">
      <c r="A34" s="35"/>
      <c r="B34" s="35"/>
      <c r="C34" s="61"/>
      <c r="D34" s="36"/>
      <c r="E34" s="102"/>
      <c r="F34" s="113"/>
      <c r="G34" s="49"/>
      <c r="H34" s="49"/>
      <c r="I34" s="49"/>
      <c r="J34" s="97"/>
      <c r="K34" s="130"/>
      <c r="L34" s="55"/>
      <c r="M34" s="55"/>
      <c r="N34" s="55"/>
      <c r="O34" s="131"/>
      <c r="P34" s="130"/>
      <c r="Q34" s="55"/>
      <c r="R34" s="55"/>
      <c r="S34" s="131"/>
      <c r="T34" s="151"/>
      <c r="U34" s="86"/>
      <c r="V34" s="86"/>
      <c r="W34" s="152"/>
      <c r="X34" s="148"/>
    </row>
    <row r="35" spans="1:24" s="53" customFormat="1" ht="12" hidden="1" x14ac:dyDescent="0.2">
      <c r="A35" s="50"/>
      <c r="B35" s="41"/>
      <c r="C35" s="51"/>
      <c r="D35" s="52"/>
      <c r="E35" s="103"/>
      <c r="F35" s="108"/>
      <c r="G35" s="16"/>
      <c r="H35" s="16"/>
      <c r="I35" s="16"/>
      <c r="J35" s="98"/>
      <c r="K35" s="108"/>
      <c r="L35" s="16"/>
      <c r="M35" s="16"/>
      <c r="N35" s="16"/>
      <c r="O35" s="98"/>
      <c r="P35" s="132"/>
      <c r="Q35" s="57"/>
      <c r="R35" s="57"/>
      <c r="S35" s="133"/>
      <c r="T35" s="132"/>
      <c r="U35" s="57"/>
      <c r="V35" s="57"/>
      <c r="W35" s="133"/>
      <c r="X35" s="147">
        <f>+B35-J35-O35-S35</f>
        <v>0</v>
      </c>
    </row>
    <row r="36" spans="1:24" s="53" customFormat="1" ht="12" hidden="1" x14ac:dyDescent="0.2">
      <c r="A36" s="35"/>
      <c r="B36" s="35"/>
      <c r="C36" s="48"/>
      <c r="D36" s="36"/>
      <c r="E36" s="102"/>
      <c r="F36" s="112"/>
      <c r="G36" s="37"/>
      <c r="H36" s="37"/>
      <c r="I36" s="37"/>
      <c r="J36" s="96"/>
      <c r="K36" s="126"/>
      <c r="L36" s="33"/>
      <c r="M36" s="33"/>
      <c r="N36" s="33"/>
      <c r="O36" s="127"/>
      <c r="P36" s="126"/>
      <c r="Q36" s="33"/>
      <c r="R36" s="33"/>
      <c r="S36" s="127"/>
      <c r="T36" s="126"/>
      <c r="U36" s="33"/>
      <c r="V36" s="33"/>
      <c r="W36" s="127"/>
      <c r="X36" s="148"/>
    </row>
    <row r="37" spans="1:24" s="25" customFormat="1" ht="13.5" customHeight="1" x14ac:dyDescent="0.2">
      <c r="A37" s="20"/>
      <c r="B37" s="20"/>
      <c r="C37" s="26"/>
      <c r="D37" s="21"/>
      <c r="E37" s="100"/>
      <c r="F37" s="106"/>
      <c r="G37" s="27"/>
      <c r="H37" s="27"/>
      <c r="I37" s="27"/>
      <c r="J37" s="93"/>
      <c r="K37" s="119"/>
      <c r="L37" s="28"/>
      <c r="M37" s="28"/>
      <c r="N37" s="28"/>
      <c r="O37" s="120"/>
      <c r="P37" s="117"/>
      <c r="Q37" s="23"/>
      <c r="R37" s="23"/>
      <c r="S37" s="118"/>
      <c r="T37" s="115"/>
      <c r="U37" s="77"/>
      <c r="V37" s="77"/>
      <c r="W37" s="116"/>
      <c r="X37" s="148"/>
    </row>
    <row r="38" spans="1:24" s="25" customFormat="1" ht="12" x14ac:dyDescent="0.2">
      <c r="A38" s="15" t="s">
        <v>19</v>
      </c>
      <c r="B38" s="16">
        <v>120</v>
      </c>
      <c r="C38" s="237" t="s">
        <v>43</v>
      </c>
      <c r="D38" s="236">
        <v>43893</v>
      </c>
      <c r="E38" s="99">
        <v>300000</v>
      </c>
      <c r="F38" s="107" t="s">
        <v>51</v>
      </c>
      <c r="G38" s="88" t="s">
        <v>52</v>
      </c>
      <c r="H38" s="195">
        <v>300000</v>
      </c>
      <c r="I38" s="16" t="s">
        <v>46</v>
      </c>
      <c r="J38" s="94">
        <v>7</v>
      </c>
      <c r="K38" s="108" t="s">
        <v>44</v>
      </c>
      <c r="L38" s="16" t="s">
        <v>63</v>
      </c>
      <c r="M38" s="166">
        <v>300000</v>
      </c>
      <c r="N38" s="16" t="s">
        <v>46</v>
      </c>
      <c r="O38" s="94">
        <v>5</v>
      </c>
      <c r="P38" s="124"/>
      <c r="Q38" s="19"/>
      <c r="R38" s="19"/>
      <c r="S38" s="125"/>
      <c r="T38" s="124"/>
      <c r="U38" s="19"/>
      <c r="V38" s="19"/>
      <c r="W38" s="125"/>
      <c r="X38" s="147">
        <f>+B38-J38-O38-S38</f>
        <v>108</v>
      </c>
    </row>
    <row r="39" spans="1:24" s="25" customFormat="1" ht="12" x14ac:dyDescent="0.2">
      <c r="A39" s="20"/>
      <c r="B39" s="20"/>
      <c r="C39" s="75"/>
      <c r="D39" s="21"/>
      <c r="E39" s="100">
        <f>SUM(E38:E38)</f>
        <v>300000</v>
      </c>
      <c r="F39" s="105"/>
      <c r="G39" s="22"/>
      <c r="H39" s="22"/>
      <c r="I39" s="22"/>
      <c r="J39" s="95"/>
      <c r="K39" s="117"/>
      <c r="L39" s="23"/>
      <c r="M39" s="23"/>
      <c r="N39" s="23"/>
      <c r="O39" s="118"/>
      <c r="P39" s="117"/>
      <c r="Q39" s="23"/>
      <c r="R39" s="23"/>
      <c r="S39" s="118"/>
      <c r="T39" s="115"/>
      <c r="U39" s="77"/>
      <c r="V39" s="77"/>
      <c r="W39" s="116"/>
      <c r="X39" s="148"/>
    </row>
    <row r="40" spans="1:24" s="25" customFormat="1" ht="13.5" customHeight="1" x14ac:dyDescent="0.2">
      <c r="A40" s="20"/>
      <c r="B40" s="20"/>
      <c r="C40" s="76"/>
      <c r="D40" s="21"/>
      <c r="E40" s="100"/>
      <c r="F40" s="106"/>
      <c r="G40" s="27"/>
      <c r="H40" s="27"/>
      <c r="I40" s="27"/>
      <c r="J40" s="93"/>
      <c r="K40" s="119"/>
      <c r="L40" s="28"/>
      <c r="M40" s="28"/>
      <c r="N40" s="28"/>
      <c r="O40" s="120"/>
      <c r="P40" s="117"/>
      <c r="Q40" s="23"/>
      <c r="R40" s="23"/>
      <c r="S40" s="118"/>
      <c r="T40" s="115"/>
      <c r="U40" s="77"/>
      <c r="V40" s="77"/>
      <c r="W40" s="116"/>
      <c r="X40" s="148"/>
    </row>
    <row r="41" spans="1:24" s="1" customFormat="1" ht="12" customHeight="1" x14ac:dyDescent="0.2">
      <c r="A41" s="15" t="s">
        <v>19</v>
      </c>
      <c r="B41" s="16">
        <v>130</v>
      </c>
      <c r="C41" s="238" t="s">
        <v>75</v>
      </c>
      <c r="D41" s="39">
        <v>43930</v>
      </c>
      <c r="E41" s="101">
        <v>150000</v>
      </c>
      <c r="F41" s="107" t="s">
        <v>44</v>
      </c>
      <c r="G41" s="46" t="s">
        <v>64</v>
      </c>
      <c r="H41" s="196">
        <v>150000</v>
      </c>
      <c r="I41" s="16" t="s">
        <v>46</v>
      </c>
      <c r="J41" s="94">
        <v>5</v>
      </c>
      <c r="K41" s="121"/>
      <c r="L41" s="155"/>
      <c r="M41" s="170"/>
      <c r="N41" s="232"/>
      <c r="O41" s="233"/>
      <c r="P41" s="108"/>
      <c r="Q41" s="16"/>
      <c r="R41" s="16"/>
      <c r="S41" s="94"/>
      <c r="T41" s="108"/>
      <c r="U41" s="16"/>
      <c r="V41" s="16"/>
      <c r="W41" s="94"/>
      <c r="X41" s="147">
        <f>+B41-J41-O41-S41</f>
        <v>125</v>
      </c>
    </row>
    <row r="42" spans="1:24" s="1" customFormat="1" ht="12" x14ac:dyDescent="0.2">
      <c r="A42" s="20"/>
      <c r="B42" s="20"/>
      <c r="C42" s="21"/>
      <c r="D42" s="21"/>
      <c r="E42" s="100">
        <f>SUM(E41:E41)</f>
        <v>150000</v>
      </c>
      <c r="F42" s="105"/>
      <c r="G42" s="22"/>
      <c r="H42" s="22"/>
      <c r="I42" s="22"/>
      <c r="J42" s="92"/>
      <c r="K42" s="117"/>
      <c r="L42" s="23"/>
      <c r="M42" s="23"/>
      <c r="N42" s="23"/>
      <c r="O42" s="118"/>
      <c r="P42" s="117"/>
      <c r="Q42" s="23"/>
      <c r="R42" s="23"/>
      <c r="S42" s="118"/>
      <c r="T42" s="141"/>
      <c r="U42" s="24"/>
      <c r="V42" s="24"/>
      <c r="W42" s="142"/>
      <c r="X42" s="148"/>
    </row>
    <row r="43" spans="1:24" s="1" customFormat="1" ht="13.5" customHeight="1" x14ac:dyDescent="0.2">
      <c r="A43" s="20"/>
      <c r="B43" s="20"/>
      <c r="C43" s="26"/>
      <c r="D43" s="21"/>
      <c r="E43" s="100"/>
      <c r="F43" s="106"/>
      <c r="G43" s="27"/>
      <c r="H43" s="27"/>
      <c r="I43" s="27"/>
      <c r="J43" s="93"/>
      <c r="K43" s="119"/>
      <c r="L43" s="28"/>
      <c r="M43" s="28"/>
      <c r="N43" s="28"/>
      <c r="O43" s="120"/>
      <c r="P43" s="119"/>
      <c r="Q43" s="28"/>
      <c r="R43" s="28"/>
      <c r="S43" s="120"/>
      <c r="T43" s="143"/>
      <c r="U43" s="71"/>
      <c r="V43" s="71"/>
      <c r="W43" s="144"/>
      <c r="X43" s="148"/>
    </row>
    <row r="44" spans="1:24" s="1" customFormat="1" ht="12" x14ac:dyDescent="0.2">
      <c r="A44" s="15" t="s">
        <v>19</v>
      </c>
      <c r="B44" s="90">
        <v>76</v>
      </c>
      <c r="C44" s="32" t="s">
        <v>53</v>
      </c>
      <c r="D44" s="39">
        <v>43930</v>
      </c>
      <c r="E44" s="101">
        <v>150000</v>
      </c>
      <c r="F44" s="109" t="s">
        <v>44</v>
      </c>
      <c r="G44" s="16" t="s">
        <v>65</v>
      </c>
      <c r="H44" s="166">
        <v>150000</v>
      </c>
      <c r="I44" s="16" t="s">
        <v>46</v>
      </c>
      <c r="J44" s="94">
        <v>5</v>
      </c>
      <c r="K44" s="121"/>
      <c r="L44" s="90"/>
      <c r="M44" s="169"/>
      <c r="N44" s="90"/>
      <c r="O44" s="122"/>
      <c r="P44" s="124"/>
      <c r="Q44" s="16"/>
      <c r="R44" s="16"/>
      <c r="S44" s="94"/>
      <c r="T44" s="153"/>
      <c r="U44" s="74"/>
      <c r="V44" s="74"/>
      <c r="W44" s="95"/>
      <c r="X44" s="147">
        <f>+B44-J44-O44-S44</f>
        <v>71</v>
      </c>
    </row>
    <row r="45" spans="1:24" s="25" customFormat="1" ht="12.75" customHeight="1" x14ac:dyDescent="0.2">
      <c r="A45" s="20"/>
      <c r="B45" s="20"/>
      <c r="C45" s="21"/>
      <c r="D45" s="21"/>
      <c r="E45" s="100">
        <f>SUM(E44:E44)</f>
        <v>150000</v>
      </c>
      <c r="F45" s="110"/>
      <c r="G45" s="22"/>
      <c r="H45" s="22"/>
      <c r="I45" s="22"/>
      <c r="J45" s="92"/>
      <c r="K45" s="117"/>
      <c r="L45" s="23"/>
      <c r="M45" s="23"/>
      <c r="N45" s="23"/>
      <c r="O45" s="118"/>
      <c r="P45" s="115"/>
      <c r="Q45" s="77"/>
      <c r="R45" s="77"/>
      <c r="S45" s="116"/>
      <c r="T45" s="141"/>
      <c r="U45" s="24"/>
      <c r="V45" s="24"/>
      <c r="W45" s="142"/>
      <c r="X45" s="148"/>
    </row>
    <row r="46" spans="1:24" s="25" customFormat="1" ht="13.5" customHeight="1" x14ac:dyDescent="0.2">
      <c r="A46" s="20"/>
      <c r="B46" s="20"/>
      <c r="C46" s="26"/>
      <c r="D46" s="21"/>
      <c r="E46" s="100"/>
      <c r="F46" s="111"/>
      <c r="G46" s="27"/>
      <c r="H46" s="27"/>
      <c r="I46" s="27"/>
      <c r="J46" s="93"/>
      <c r="K46" s="119"/>
      <c r="L46" s="28"/>
      <c r="M46" s="28"/>
      <c r="N46" s="28"/>
      <c r="O46" s="120"/>
      <c r="P46" s="126"/>
      <c r="Q46" s="33"/>
      <c r="R46" s="33"/>
      <c r="S46" s="127"/>
      <c r="T46" s="135"/>
      <c r="U46" s="47"/>
      <c r="V46" s="47"/>
      <c r="W46" s="136"/>
      <c r="X46" s="148"/>
    </row>
    <row r="47" spans="1:24" s="1" customFormat="1" ht="12" customHeight="1" x14ac:dyDescent="0.2">
      <c r="A47" s="15" t="s">
        <v>19</v>
      </c>
      <c r="B47" s="16">
        <v>40</v>
      </c>
      <c r="C47" s="239" t="s">
        <v>69</v>
      </c>
      <c r="D47" s="39">
        <v>43951</v>
      </c>
      <c r="E47" s="101">
        <v>600000</v>
      </c>
      <c r="F47" s="288" t="s">
        <v>76</v>
      </c>
      <c r="G47" s="289"/>
      <c r="H47" s="289"/>
      <c r="I47" s="289"/>
      <c r="J47" s="290"/>
      <c r="K47" s="121"/>
      <c r="L47" s="155"/>
      <c r="M47" s="170"/>
      <c r="N47" s="232"/>
      <c r="O47" s="233"/>
      <c r="P47" s="108"/>
      <c r="Q47" s="16"/>
      <c r="R47" s="16"/>
      <c r="S47" s="94"/>
      <c r="T47" s="108"/>
      <c r="U47" s="16"/>
      <c r="V47" s="16"/>
      <c r="W47" s="94"/>
      <c r="X47" s="147">
        <f>+B47-J47-O47-S47</f>
        <v>40</v>
      </c>
    </row>
    <row r="48" spans="1:24" s="1" customFormat="1" ht="12" x14ac:dyDescent="0.2">
      <c r="A48" s="20"/>
      <c r="B48" s="20"/>
      <c r="C48" s="21"/>
      <c r="D48" s="21"/>
      <c r="E48" s="100">
        <f>SUM(E47:E47)</f>
        <v>600000</v>
      </c>
      <c r="F48" s="105"/>
      <c r="G48" s="22"/>
      <c r="H48" s="22"/>
      <c r="I48" s="22"/>
      <c r="J48" s="92"/>
      <c r="K48" s="117"/>
      <c r="L48" s="23"/>
      <c r="M48" s="23"/>
      <c r="N48" s="23"/>
      <c r="O48" s="118"/>
      <c r="P48" s="117"/>
      <c r="Q48" s="23"/>
      <c r="R48" s="23"/>
      <c r="S48" s="118"/>
      <c r="T48" s="141"/>
      <c r="U48" s="24"/>
      <c r="V48" s="24"/>
      <c r="W48" s="142"/>
      <c r="X48" s="148"/>
    </row>
    <row r="49" spans="1:24" s="1" customFormat="1" ht="13.5" customHeight="1" x14ac:dyDescent="0.2">
      <c r="A49" s="20"/>
      <c r="B49" s="20"/>
      <c r="C49" s="26"/>
      <c r="D49" s="21"/>
      <c r="E49" s="100"/>
      <c r="F49" s="106"/>
      <c r="G49" s="27"/>
      <c r="H49" s="27"/>
      <c r="I49" s="27"/>
      <c r="J49" s="93"/>
      <c r="K49" s="119"/>
      <c r="L49" s="28"/>
      <c r="M49" s="28"/>
      <c r="N49" s="28"/>
      <c r="O49" s="120"/>
      <c r="P49" s="119"/>
      <c r="Q49" s="28"/>
      <c r="R49" s="28"/>
      <c r="S49" s="120"/>
      <c r="T49" s="143"/>
      <c r="U49" s="71"/>
      <c r="V49" s="71"/>
      <c r="W49" s="144"/>
      <c r="X49" s="148"/>
    </row>
    <row r="50" spans="1:24" s="1" customFormat="1" ht="12" customHeight="1" x14ac:dyDescent="0.2">
      <c r="A50" s="261" t="s">
        <v>19</v>
      </c>
      <c r="B50" s="90">
        <v>16</v>
      </c>
      <c r="C50" s="238" t="s">
        <v>77</v>
      </c>
      <c r="D50" s="236">
        <v>43983</v>
      </c>
      <c r="E50" s="101">
        <v>700000</v>
      </c>
      <c r="F50" s="154" t="s">
        <v>44</v>
      </c>
      <c r="G50" s="235" t="s">
        <v>78</v>
      </c>
      <c r="H50" s="246">
        <v>626000</v>
      </c>
      <c r="I50" s="90" t="s">
        <v>46</v>
      </c>
      <c r="J50" s="122">
        <v>5</v>
      </c>
      <c r="K50" s="121" t="s">
        <v>79</v>
      </c>
      <c r="L50" s="155" t="s">
        <v>80</v>
      </c>
      <c r="M50" s="170">
        <v>352000</v>
      </c>
      <c r="N50" s="232" t="s">
        <v>38</v>
      </c>
      <c r="O50" s="233">
        <v>5</v>
      </c>
      <c r="P50" s="108"/>
      <c r="Q50" s="16"/>
      <c r="R50" s="16"/>
      <c r="S50" s="94"/>
      <c r="T50" s="108"/>
      <c r="U50" s="16"/>
      <c r="V50" s="16"/>
      <c r="W50" s="94"/>
      <c r="X50" s="147">
        <f>+B50-J50-O50-S50</f>
        <v>6</v>
      </c>
    </row>
    <row r="51" spans="1:24" s="1" customFormat="1" ht="12" x14ac:dyDescent="0.2">
      <c r="A51" s="20"/>
      <c r="B51" s="20"/>
      <c r="C51" s="21"/>
      <c r="D51" s="21"/>
      <c r="E51" s="100">
        <f>SUM(E50:E50)</f>
        <v>700000</v>
      </c>
      <c r="F51" s="121" t="s">
        <v>44</v>
      </c>
      <c r="G51" s="90" t="s">
        <v>84</v>
      </c>
      <c r="H51" s="169">
        <v>74000</v>
      </c>
      <c r="I51" s="90" t="s">
        <v>46</v>
      </c>
      <c r="J51" s="122">
        <v>5</v>
      </c>
      <c r="K51" s="117"/>
      <c r="L51" s="23"/>
      <c r="M51" s="23"/>
      <c r="N51" s="23"/>
      <c r="O51" s="118"/>
      <c r="P51" s="117"/>
      <c r="Q51" s="23"/>
      <c r="R51" s="23"/>
      <c r="S51" s="118"/>
      <c r="T51" s="141"/>
      <c r="U51" s="24"/>
      <c r="V51" s="24"/>
      <c r="W51" s="142"/>
      <c r="X51" s="148"/>
    </row>
    <row r="52" spans="1:24" s="1" customFormat="1" ht="13.5" customHeight="1" x14ac:dyDescent="0.2">
      <c r="A52" s="20"/>
      <c r="B52" s="20"/>
      <c r="C52" s="26"/>
      <c r="D52" s="21"/>
      <c r="E52" s="100"/>
      <c r="F52" s="106"/>
      <c r="G52" s="27"/>
      <c r="H52" s="27"/>
      <c r="I52" s="27"/>
      <c r="J52" s="93"/>
      <c r="K52" s="119"/>
      <c r="L52" s="28"/>
      <c r="M52" s="28"/>
      <c r="N52" s="28"/>
      <c r="O52" s="120"/>
      <c r="P52" s="119"/>
      <c r="Q52" s="28"/>
      <c r="R52" s="28"/>
      <c r="S52" s="120"/>
      <c r="T52" s="143"/>
      <c r="U52" s="71"/>
      <c r="V52" s="71"/>
      <c r="W52" s="144"/>
      <c r="X52" s="148"/>
    </row>
    <row r="53" spans="1:24" s="25" customFormat="1" ht="12" x14ac:dyDescent="0.2">
      <c r="A53" s="15" t="s">
        <v>19</v>
      </c>
      <c r="B53" s="16">
        <v>36</v>
      </c>
      <c r="C53" s="240" t="s">
        <v>55</v>
      </c>
      <c r="D53" s="236">
        <v>43998</v>
      </c>
      <c r="E53" s="101">
        <v>200000</v>
      </c>
      <c r="F53" s="288" t="s">
        <v>76</v>
      </c>
      <c r="G53" s="289"/>
      <c r="H53" s="289"/>
      <c r="I53" s="289"/>
      <c r="J53" s="290"/>
      <c r="K53" s="108"/>
      <c r="L53" s="16"/>
      <c r="M53" s="166"/>
      <c r="N53" s="16"/>
      <c r="O53" s="94"/>
      <c r="P53" s="124"/>
      <c r="Q53" s="19"/>
      <c r="R53" s="19"/>
      <c r="S53" s="125"/>
      <c r="T53" s="124"/>
      <c r="U53" s="19"/>
      <c r="V53" s="19"/>
      <c r="W53" s="125"/>
      <c r="X53" s="147">
        <f>+B53-J53-O53-S53</f>
        <v>36</v>
      </c>
    </row>
    <row r="54" spans="1:24" s="25" customFormat="1" ht="12" x14ac:dyDescent="0.2">
      <c r="A54" s="20"/>
      <c r="B54" s="20"/>
      <c r="C54" s="75"/>
      <c r="D54" s="21"/>
      <c r="E54" s="100">
        <f>SUM(E53:E53)</f>
        <v>200000</v>
      </c>
      <c r="F54" s="105"/>
      <c r="G54" s="22"/>
      <c r="H54" s="22"/>
      <c r="I54" s="22"/>
      <c r="J54" s="95"/>
      <c r="K54" s="117"/>
      <c r="L54" s="23"/>
      <c r="M54" s="23"/>
      <c r="N54" s="23"/>
      <c r="O54" s="118"/>
      <c r="P54" s="117"/>
      <c r="Q54" s="23"/>
      <c r="R54" s="23"/>
      <c r="S54" s="118"/>
      <c r="T54" s="115"/>
      <c r="U54" s="77"/>
      <c r="V54" s="77"/>
      <c r="W54" s="116"/>
      <c r="X54" s="148"/>
    </row>
    <row r="55" spans="1:24" s="25" customFormat="1" ht="13.5" customHeight="1" x14ac:dyDescent="0.2">
      <c r="A55" s="20"/>
      <c r="B55" s="20"/>
      <c r="C55" s="76"/>
      <c r="D55" s="21"/>
      <c r="E55" s="100"/>
      <c r="F55" s="106"/>
      <c r="G55" s="27"/>
      <c r="H55" s="27"/>
      <c r="I55" s="27"/>
      <c r="J55" s="93"/>
      <c r="K55" s="119"/>
      <c r="L55" s="28"/>
      <c r="M55" s="28"/>
      <c r="N55" s="28"/>
      <c r="O55" s="120"/>
      <c r="P55" s="117"/>
      <c r="Q55" s="23"/>
      <c r="R55" s="23"/>
      <c r="S55" s="118"/>
      <c r="T55" s="115"/>
      <c r="U55" s="77"/>
      <c r="V55" s="77"/>
      <c r="W55" s="116"/>
      <c r="X55" s="148"/>
    </row>
    <row r="56" spans="1:24" s="1" customFormat="1" ht="12" x14ac:dyDescent="0.2">
      <c r="A56" s="15" t="s">
        <v>19</v>
      </c>
      <c r="B56" s="16">
        <v>77</v>
      </c>
      <c r="C56" s="293" t="s">
        <v>54</v>
      </c>
      <c r="D56" s="236">
        <v>44012</v>
      </c>
      <c r="E56" s="101">
        <v>500000</v>
      </c>
      <c r="F56" s="108" t="s">
        <v>44</v>
      </c>
      <c r="G56" s="16" t="s">
        <v>85</v>
      </c>
      <c r="H56" s="166">
        <v>500000</v>
      </c>
      <c r="I56" s="16" t="s">
        <v>46</v>
      </c>
      <c r="J56" s="94">
        <v>5</v>
      </c>
      <c r="K56" s="124"/>
      <c r="L56" s="19"/>
      <c r="M56" s="19"/>
      <c r="N56" s="19"/>
      <c r="O56" s="125"/>
      <c r="P56" s="132"/>
      <c r="Q56" s="57"/>
      <c r="R56" s="57"/>
      <c r="S56" s="133"/>
      <c r="T56" s="135"/>
      <c r="U56" s="47"/>
      <c r="V56" s="47"/>
      <c r="W56" s="136"/>
      <c r="X56" s="147">
        <f>+B56-J56-O56-S56</f>
        <v>72</v>
      </c>
    </row>
    <row r="57" spans="1:24" s="38" customFormat="1" ht="12.75" customHeight="1" x14ac:dyDescent="0.2">
      <c r="A57" s="35"/>
      <c r="B57" s="35"/>
      <c r="C57" s="36"/>
      <c r="D57" s="36"/>
      <c r="E57" s="100">
        <f>SUM(E56:E56)</f>
        <v>500000</v>
      </c>
      <c r="F57" s="112"/>
      <c r="G57" s="37"/>
      <c r="H57" s="37"/>
      <c r="I57" s="37"/>
      <c r="J57" s="96"/>
      <c r="K57" s="117"/>
      <c r="L57" s="23"/>
      <c r="M57" s="23"/>
      <c r="N57" s="23"/>
      <c r="O57" s="118"/>
      <c r="P57" s="126"/>
      <c r="Q57" s="33"/>
      <c r="R57" s="33"/>
      <c r="S57" s="127"/>
      <c r="T57" s="135"/>
      <c r="U57" s="47"/>
      <c r="V57" s="47"/>
      <c r="W57" s="136"/>
      <c r="X57" s="148"/>
    </row>
    <row r="58" spans="1:24" s="38" customFormat="1" ht="13.5" customHeight="1" x14ac:dyDescent="0.2">
      <c r="A58" s="35"/>
      <c r="B58" s="35"/>
      <c r="C58" s="48"/>
      <c r="D58" s="36"/>
      <c r="E58" s="102"/>
      <c r="F58" s="113"/>
      <c r="G58" s="49"/>
      <c r="H58" s="49"/>
      <c r="I58" s="49"/>
      <c r="J58" s="97"/>
      <c r="K58" s="119"/>
      <c r="L58" s="28"/>
      <c r="M58" s="28"/>
      <c r="N58" s="28"/>
      <c r="O58" s="120"/>
      <c r="P58" s="119"/>
      <c r="Q58" s="28"/>
      <c r="R58" s="28"/>
      <c r="S58" s="120"/>
      <c r="T58" s="143"/>
      <c r="U58" s="71"/>
      <c r="V58" s="71"/>
      <c r="W58" s="144"/>
      <c r="X58" s="148"/>
    </row>
    <row r="59" spans="1:24" s="25" customFormat="1" ht="12" x14ac:dyDescent="0.2">
      <c r="A59" s="209" t="s">
        <v>19</v>
      </c>
      <c r="B59" s="242">
        <v>10</v>
      </c>
      <c r="C59" s="242" t="s">
        <v>55</v>
      </c>
      <c r="D59" s="291">
        <v>44054</v>
      </c>
      <c r="E59" s="292">
        <v>200000</v>
      </c>
      <c r="F59" s="285"/>
      <c r="G59" s="286"/>
      <c r="H59" s="286"/>
      <c r="I59" s="286"/>
      <c r="J59" s="287"/>
      <c r="K59" s="108"/>
      <c r="L59" s="16"/>
      <c r="M59" s="166"/>
      <c r="N59" s="16"/>
      <c r="O59" s="94"/>
      <c r="P59" s="124"/>
      <c r="Q59" s="19"/>
      <c r="R59" s="19"/>
      <c r="S59" s="125"/>
      <c r="T59" s="124"/>
      <c r="U59" s="19"/>
      <c r="V59" s="19"/>
      <c r="W59" s="125"/>
      <c r="X59" s="147">
        <f>+B59-J59-O59-S59</f>
        <v>10</v>
      </c>
    </row>
    <row r="60" spans="1:24" s="25" customFormat="1" ht="12" x14ac:dyDescent="0.2">
      <c r="A60" s="20"/>
      <c r="B60" s="20"/>
      <c r="C60" s="75"/>
      <c r="D60" s="21"/>
      <c r="E60" s="100">
        <f>SUM(E59:E59)</f>
        <v>200000</v>
      </c>
      <c r="F60" s="105"/>
      <c r="G60" s="22"/>
      <c r="H60" s="22"/>
      <c r="I60" s="22"/>
      <c r="J60" s="95"/>
      <c r="K60" s="117"/>
      <c r="L60" s="23"/>
      <c r="M60" s="23"/>
      <c r="N60" s="23"/>
      <c r="O60" s="118"/>
      <c r="P60" s="117"/>
      <c r="Q60" s="23"/>
      <c r="R60" s="23"/>
      <c r="S60" s="118"/>
      <c r="T60" s="115"/>
      <c r="U60" s="77"/>
      <c r="V60" s="77"/>
      <c r="W60" s="116"/>
      <c r="X60" s="148"/>
    </row>
    <row r="61" spans="1:24" s="25" customFormat="1" ht="13.5" customHeight="1" x14ac:dyDescent="0.2">
      <c r="A61" s="20"/>
      <c r="B61" s="20"/>
      <c r="C61" s="76"/>
      <c r="D61" s="21"/>
      <c r="E61" s="100"/>
      <c r="F61" s="106"/>
      <c r="G61" s="27"/>
      <c r="H61" s="27"/>
      <c r="I61" s="27"/>
      <c r="J61" s="93"/>
      <c r="K61" s="119"/>
      <c r="L61" s="28"/>
      <c r="M61" s="28"/>
      <c r="N61" s="28"/>
      <c r="O61" s="120"/>
      <c r="P61" s="117"/>
      <c r="Q61" s="23"/>
      <c r="R61" s="23"/>
      <c r="S61" s="118"/>
      <c r="T61" s="115"/>
      <c r="U61" s="77"/>
      <c r="V61" s="77"/>
      <c r="W61" s="116"/>
      <c r="X61" s="148"/>
    </row>
    <row r="62" spans="1:24" s="25" customFormat="1" ht="12" x14ac:dyDescent="0.2">
      <c r="A62" s="262" t="s">
        <v>19</v>
      </c>
      <c r="B62" s="263">
        <v>8</v>
      </c>
      <c r="C62" s="263" t="s">
        <v>90</v>
      </c>
      <c r="D62" s="264">
        <v>44053</v>
      </c>
      <c r="E62" s="265">
        <v>500000</v>
      </c>
      <c r="F62" s="288"/>
      <c r="G62" s="289"/>
      <c r="H62" s="289"/>
      <c r="I62" s="289"/>
      <c r="J62" s="290"/>
      <c r="K62" s="108"/>
      <c r="L62" s="16"/>
      <c r="M62" s="166"/>
      <c r="N62" s="16"/>
      <c r="O62" s="94"/>
      <c r="P62" s="124"/>
      <c r="Q62" s="19"/>
      <c r="R62" s="19"/>
      <c r="S62" s="125"/>
      <c r="T62" s="124"/>
      <c r="U62" s="19"/>
      <c r="V62" s="19"/>
      <c r="W62" s="125"/>
      <c r="X62" s="147">
        <f>+B62-J62-O62-S62</f>
        <v>8</v>
      </c>
    </row>
    <row r="63" spans="1:24" s="25" customFormat="1" ht="12" x14ac:dyDescent="0.2">
      <c r="A63" s="20"/>
      <c r="B63" s="20"/>
      <c r="C63" s="75"/>
      <c r="D63" s="21"/>
      <c r="E63" s="100">
        <f>SUM(E62:E62)</f>
        <v>500000</v>
      </c>
      <c r="F63" s="105"/>
      <c r="G63" s="22"/>
      <c r="H63" s="22"/>
      <c r="I63" s="22"/>
      <c r="J63" s="95"/>
      <c r="K63" s="117"/>
      <c r="L63" s="23"/>
      <c r="M63" s="23"/>
      <c r="N63" s="23"/>
      <c r="O63" s="118"/>
      <c r="P63" s="117"/>
      <c r="Q63" s="23"/>
      <c r="R63" s="23"/>
      <c r="S63" s="118"/>
      <c r="T63" s="115"/>
      <c r="U63" s="77"/>
      <c r="V63" s="77"/>
      <c r="W63" s="116"/>
      <c r="X63" s="148"/>
    </row>
    <row r="64" spans="1:24" s="25" customFormat="1" ht="13.5" customHeight="1" x14ac:dyDescent="0.2">
      <c r="A64" s="20"/>
      <c r="B64" s="20"/>
      <c r="C64" s="76"/>
      <c r="D64" s="21"/>
      <c r="E64" s="100"/>
      <c r="F64" s="106"/>
      <c r="G64" s="27"/>
      <c r="H64" s="27"/>
      <c r="I64" s="27"/>
      <c r="J64" s="93"/>
      <c r="K64" s="119"/>
      <c r="L64" s="28"/>
      <c r="M64" s="28"/>
      <c r="N64" s="28"/>
      <c r="O64" s="120"/>
      <c r="P64" s="117"/>
      <c r="Q64" s="23"/>
      <c r="R64" s="23"/>
      <c r="S64" s="118"/>
      <c r="T64" s="115"/>
      <c r="U64" s="77"/>
      <c r="V64" s="77"/>
      <c r="W64" s="116"/>
      <c r="X64" s="148"/>
    </row>
    <row r="65" spans="1:24" s="25" customFormat="1" ht="12" x14ac:dyDescent="0.2">
      <c r="A65" s="15" t="s">
        <v>19</v>
      </c>
      <c r="B65" s="90">
        <v>12</v>
      </c>
      <c r="C65" s="238" t="s">
        <v>56</v>
      </c>
      <c r="D65" s="236">
        <v>44081</v>
      </c>
      <c r="E65" s="99">
        <v>300000</v>
      </c>
      <c r="F65" s="107"/>
      <c r="G65" s="88"/>
      <c r="H65" s="195"/>
      <c r="I65" s="16"/>
      <c r="J65" s="94"/>
      <c r="K65" s="108"/>
      <c r="L65" s="16"/>
      <c r="M65" s="16"/>
      <c r="N65" s="16"/>
      <c r="O65" s="94"/>
      <c r="P65" s="124"/>
      <c r="Q65" s="19"/>
      <c r="R65" s="19"/>
      <c r="S65" s="125"/>
      <c r="T65" s="124"/>
      <c r="U65" s="19"/>
      <c r="V65" s="19"/>
      <c r="W65" s="125"/>
      <c r="X65" s="147">
        <f>+B65-J65-O65-S65</f>
        <v>12</v>
      </c>
    </row>
    <row r="66" spans="1:24" s="25" customFormat="1" ht="12" x14ac:dyDescent="0.2">
      <c r="A66" s="20"/>
      <c r="B66" s="20"/>
      <c r="C66" s="75"/>
      <c r="D66" s="21"/>
      <c r="E66" s="100">
        <f>SUM(E65:E65)</f>
        <v>300000</v>
      </c>
      <c r="F66" s="105"/>
      <c r="G66" s="22"/>
      <c r="H66" s="22"/>
      <c r="I66" s="22"/>
      <c r="J66" s="95"/>
      <c r="K66" s="117"/>
      <c r="L66" s="23"/>
      <c r="M66" s="23"/>
      <c r="N66" s="23"/>
      <c r="O66" s="118"/>
      <c r="P66" s="117"/>
      <c r="Q66" s="23"/>
      <c r="R66" s="23"/>
      <c r="S66" s="118"/>
      <c r="T66" s="115"/>
      <c r="U66" s="77"/>
      <c r="V66" s="77"/>
      <c r="W66" s="116"/>
      <c r="X66" s="148"/>
    </row>
    <row r="67" spans="1:24" s="25" customFormat="1" ht="13.5" customHeight="1" x14ac:dyDescent="0.2">
      <c r="A67" s="20"/>
      <c r="B67" s="20"/>
      <c r="C67" s="76"/>
      <c r="D67" s="21"/>
      <c r="E67" s="100"/>
      <c r="F67" s="106"/>
      <c r="G67" s="27"/>
      <c r="H67" s="27"/>
      <c r="I67" s="27"/>
      <c r="J67" s="93"/>
      <c r="K67" s="119"/>
      <c r="L67" s="28"/>
      <c r="M67" s="28"/>
      <c r="N67" s="28"/>
      <c r="O67" s="120"/>
      <c r="P67" s="117"/>
      <c r="Q67" s="23"/>
      <c r="R67" s="23"/>
      <c r="S67" s="118"/>
      <c r="T67" s="115"/>
      <c r="U67" s="77"/>
      <c r="V67" s="77"/>
      <c r="W67" s="116"/>
      <c r="X67" s="148"/>
    </row>
    <row r="68" spans="1:24" s="1" customFormat="1" ht="12" customHeight="1" x14ac:dyDescent="0.2">
      <c r="A68" s="15" t="s">
        <v>19</v>
      </c>
      <c r="B68" s="16">
        <v>68</v>
      </c>
      <c r="C68" s="242" t="s">
        <v>57</v>
      </c>
      <c r="D68" s="236">
        <v>44085</v>
      </c>
      <c r="E68" s="101">
        <v>300000</v>
      </c>
      <c r="F68" s="107"/>
      <c r="G68" s="46"/>
      <c r="H68" s="196"/>
      <c r="I68" s="16"/>
      <c r="J68" s="94"/>
      <c r="K68" s="108"/>
      <c r="L68" s="88"/>
      <c r="M68" s="195"/>
      <c r="N68" s="79"/>
      <c r="O68" s="123"/>
      <c r="P68" s="108"/>
      <c r="Q68" s="16"/>
      <c r="R68" s="16"/>
      <c r="S68" s="94"/>
      <c r="T68" s="108"/>
      <c r="U68" s="16"/>
      <c r="V68" s="16"/>
      <c r="W68" s="94"/>
      <c r="X68" s="147">
        <f>+B68-J68-O68-S68</f>
        <v>68</v>
      </c>
    </row>
    <row r="69" spans="1:24" s="1" customFormat="1" ht="12" x14ac:dyDescent="0.2">
      <c r="A69" s="20"/>
      <c r="B69" s="20"/>
      <c r="C69" s="21"/>
      <c r="D69" s="21"/>
      <c r="E69" s="100">
        <f>SUM(E68:E68)</f>
        <v>300000</v>
      </c>
      <c r="F69" s="105"/>
      <c r="G69" s="22"/>
      <c r="H69" s="22"/>
      <c r="I69" s="22"/>
      <c r="J69" s="92"/>
      <c r="K69" s="117"/>
      <c r="L69" s="23"/>
      <c r="M69" s="23"/>
      <c r="N69" s="23"/>
      <c r="O69" s="118"/>
      <c r="P69" s="117"/>
      <c r="Q69" s="23"/>
      <c r="R69" s="23"/>
      <c r="S69" s="118"/>
      <c r="T69" s="141"/>
      <c r="U69" s="24"/>
      <c r="V69" s="24"/>
      <c r="W69" s="142"/>
      <c r="X69" s="148"/>
    </row>
    <row r="70" spans="1:24" s="1" customFormat="1" ht="13.5" customHeight="1" x14ac:dyDescent="0.2">
      <c r="A70" s="20"/>
      <c r="B70" s="20"/>
      <c r="C70" s="26" t="s">
        <v>14</v>
      </c>
      <c r="D70" s="21"/>
      <c r="E70" s="100"/>
      <c r="F70" s="106"/>
      <c r="G70" s="27"/>
      <c r="H70" s="27"/>
      <c r="I70" s="27"/>
      <c r="J70" s="93"/>
      <c r="K70" s="119"/>
      <c r="L70" s="28"/>
      <c r="M70" s="28"/>
      <c r="N70" s="28"/>
      <c r="O70" s="120"/>
      <c r="P70" s="119"/>
      <c r="Q70" s="28"/>
      <c r="R70" s="28"/>
      <c r="S70" s="120"/>
      <c r="T70" s="143"/>
      <c r="U70" s="71"/>
      <c r="V70" s="71"/>
      <c r="W70" s="144"/>
      <c r="X70" s="148"/>
    </row>
    <row r="71" spans="1:24" s="25" customFormat="1" ht="12" x14ac:dyDescent="0.2">
      <c r="A71" s="262" t="s">
        <v>19</v>
      </c>
      <c r="B71" s="263">
        <v>80</v>
      </c>
      <c r="C71" s="263" t="s">
        <v>91</v>
      </c>
      <c r="D71" s="264">
        <v>44106</v>
      </c>
      <c r="E71" s="265">
        <v>500000</v>
      </c>
      <c r="F71" s="288"/>
      <c r="G71" s="289"/>
      <c r="H71" s="289"/>
      <c r="I71" s="289"/>
      <c r="J71" s="290"/>
      <c r="K71" s="108"/>
      <c r="L71" s="16"/>
      <c r="M71" s="166"/>
      <c r="N71" s="16"/>
      <c r="O71" s="94"/>
      <c r="P71" s="124"/>
      <c r="Q71" s="19"/>
      <c r="R71" s="19"/>
      <c r="S71" s="125"/>
      <c r="T71" s="124"/>
      <c r="U71" s="19"/>
      <c r="V71" s="19"/>
      <c r="W71" s="125"/>
      <c r="X71" s="147">
        <f>+B71-J71-O71-S71</f>
        <v>80</v>
      </c>
    </row>
    <row r="72" spans="1:24" s="25" customFormat="1" ht="12" x14ac:dyDescent="0.2">
      <c r="A72" s="20"/>
      <c r="B72" s="20"/>
      <c r="C72" s="75"/>
      <c r="D72" s="21"/>
      <c r="E72" s="100">
        <f>SUM(E71:E71)</f>
        <v>500000</v>
      </c>
      <c r="F72" s="105"/>
      <c r="G72" s="22"/>
      <c r="H72" s="22"/>
      <c r="I72" s="22"/>
      <c r="J72" s="95"/>
      <c r="K72" s="117"/>
      <c r="L72" s="23"/>
      <c r="M72" s="23"/>
      <c r="N72" s="23"/>
      <c r="O72" s="118"/>
      <c r="P72" s="117"/>
      <c r="Q72" s="23"/>
      <c r="R72" s="23"/>
      <c r="S72" s="118"/>
      <c r="T72" s="115"/>
      <c r="U72" s="77"/>
      <c r="V72" s="77"/>
      <c r="W72" s="116"/>
      <c r="X72" s="148"/>
    </row>
    <row r="73" spans="1:24" s="25" customFormat="1" ht="13.5" customHeight="1" x14ac:dyDescent="0.2">
      <c r="A73" s="20"/>
      <c r="B73" s="20"/>
      <c r="C73" s="76"/>
      <c r="D73" s="21"/>
      <c r="E73" s="100"/>
      <c r="F73" s="106"/>
      <c r="G73" s="27"/>
      <c r="H73" s="27"/>
      <c r="I73" s="27"/>
      <c r="J73" s="93"/>
      <c r="K73" s="119"/>
      <c r="L73" s="28"/>
      <c r="M73" s="28"/>
      <c r="N73" s="28"/>
      <c r="O73" s="120"/>
      <c r="P73" s="117"/>
      <c r="Q73" s="23"/>
      <c r="R73" s="23"/>
      <c r="S73" s="118"/>
      <c r="T73" s="115"/>
      <c r="U73" s="77"/>
      <c r="V73" s="77"/>
      <c r="W73" s="116"/>
      <c r="X73" s="148"/>
    </row>
    <row r="74" spans="1:24" s="1" customFormat="1" ht="12" x14ac:dyDescent="0.2">
      <c r="A74" s="15" t="s">
        <v>19</v>
      </c>
      <c r="B74" s="90">
        <v>28</v>
      </c>
      <c r="C74" s="239" t="s">
        <v>67</v>
      </c>
      <c r="D74" s="236">
        <v>44120</v>
      </c>
      <c r="E74" s="101">
        <v>200000</v>
      </c>
      <c r="F74" s="109"/>
      <c r="G74" s="16"/>
      <c r="H74" s="166"/>
      <c r="I74" s="16"/>
      <c r="J74" s="94"/>
      <c r="K74" s="108"/>
      <c r="L74" s="16"/>
      <c r="M74" s="16"/>
      <c r="N74" s="16"/>
      <c r="O74" s="94"/>
      <c r="P74" s="124"/>
      <c r="Q74" s="16"/>
      <c r="R74" s="16"/>
      <c r="S74" s="94"/>
      <c r="T74" s="153"/>
      <c r="U74" s="74"/>
      <c r="V74" s="74"/>
      <c r="W74" s="95"/>
      <c r="X74" s="147">
        <f>+B74-J74-O74-S74</f>
        <v>28</v>
      </c>
    </row>
    <row r="75" spans="1:24" s="25" customFormat="1" ht="12.75" customHeight="1" x14ac:dyDescent="0.2">
      <c r="A75" s="20"/>
      <c r="B75" s="20"/>
      <c r="C75" s="21"/>
      <c r="D75" s="21"/>
      <c r="E75" s="100">
        <f>SUM(E74:E74)</f>
        <v>200000</v>
      </c>
      <c r="F75" s="110"/>
      <c r="G75" s="22"/>
      <c r="H75" s="22"/>
      <c r="I75" s="22"/>
      <c r="J75" s="92"/>
      <c r="K75" s="117"/>
      <c r="L75" s="23"/>
      <c r="M75" s="23"/>
      <c r="N75" s="23"/>
      <c r="O75" s="118"/>
      <c r="P75" s="115"/>
      <c r="Q75" s="77"/>
      <c r="R75" s="77"/>
      <c r="S75" s="116"/>
      <c r="T75" s="141"/>
      <c r="U75" s="24"/>
      <c r="V75" s="24"/>
      <c r="W75" s="142"/>
      <c r="X75" s="148"/>
    </row>
    <row r="76" spans="1:24" s="25" customFormat="1" ht="13.5" customHeight="1" x14ac:dyDescent="0.2">
      <c r="A76" s="20"/>
      <c r="B76" s="20"/>
      <c r="C76" s="26" t="s">
        <v>14</v>
      </c>
      <c r="D76" s="21"/>
      <c r="E76" s="100"/>
      <c r="F76" s="111"/>
      <c r="G76" s="27"/>
      <c r="H76" s="27"/>
      <c r="I76" s="27"/>
      <c r="J76" s="93"/>
      <c r="K76" s="119"/>
      <c r="L76" s="28"/>
      <c r="M76" s="28"/>
      <c r="N76" s="28"/>
      <c r="O76" s="120"/>
      <c r="P76" s="126"/>
      <c r="Q76" s="33"/>
      <c r="R76" s="33"/>
      <c r="S76" s="127"/>
      <c r="T76" s="135"/>
      <c r="U76" s="47"/>
      <c r="V76" s="47"/>
      <c r="W76" s="136"/>
      <c r="X76" s="148"/>
    </row>
    <row r="77" spans="1:24" s="1" customFormat="1" ht="12" x14ac:dyDescent="0.2">
      <c r="A77" s="15" t="s">
        <v>19</v>
      </c>
      <c r="B77" s="90">
        <v>86</v>
      </c>
      <c r="C77" s="240" t="s">
        <v>68</v>
      </c>
      <c r="D77" s="236">
        <v>44120</v>
      </c>
      <c r="E77" s="101">
        <v>300000</v>
      </c>
      <c r="F77" s="109"/>
      <c r="G77" s="16"/>
      <c r="H77" s="166"/>
      <c r="I77" s="16"/>
      <c r="J77" s="94"/>
      <c r="K77" s="108"/>
      <c r="L77" s="16"/>
      <c r="M77" s="16"/>
      <c r="N77" s="16"/>
      <c r="O77" s="94"/>
      <c r="P77" s="124"/>
      <c r="Q77" s="16"/>
      <c r="R77" s="16"/>
      <c r="S77" s="94"/>
      <c r="T77" s="153"/>
      <c r="U77" s="74"/>
      <c r="V77" s="74"/>
      <c r="W77" s="95"/>
      <c r="X77" s="147">
        <f>+B77-J77-O77-S77</f>
        <v>86</v>
      </c>
    </row>
    <row r="78" spans="1:24" s="25" customFormat="1" ht="12.75" customHeight="1" x14ac:dyDescent="0.2">
      <c r="A78" s="20"/>
      <c r="B78" s="20"/>
      <c r="C78" s="21"/>
      <c r="D78" s="21"/>
      <c r="E78" s="100">
        <f>SUM(E77:E77)</f>
        <v>300000</v>
      </c>
      <c r="F78" s="110"/>
      <c r="G78" s="22"/>
      <c r="H78" s="22"/>
      <c r="I78" s="22"/>
      <c r="J78" s="92"/>
      <c r="K78" s="117"/>
      <c r="L78" s="23"/>
      <c r="M78" s="23"/>
      <c r="N78" s="23"/>
      <c r="O78" s="118"/>
      <c r="P78" s="115"/>
      <c r="Q78" s="77"/>
      <c r="R78" s="77"/>
      <c r="S78" s="116"/>
      <c r="T78" s="141"/>
      <c r="U78" s="24"/>
      <c r="V78" s="24"/>
      <c r="W78" s="142"/>
      <c r="X78" s="148"/>
    </row>
    <row r="79" spans="1:24" s="25" customFormat="1" ht="13.5" customHeight="1" x14ac:dyDescent="0.2">
      <c r="A79" s="20"/>
      <c r="B79" s="20"/>
      <c r="C79" s="26" t="s">
        <v>14</v>
      </c>
      <c r="D79" s="21"/>
      <c r="E79" s="100"/>
      <c r="F79" s="111"/>
      <c r="G79" s="27"/>
      <c r="H79" s="27"/>
      <c r="I79" s="27"/>
      <c r="J79" s="93"/>
      <c r="K79" s="119"/>
      <c r="L79" s="28"/>
      <c r="M79" s="28"/>
      <c r="N79" s="28"/>
      <c r="O79" s="120"/>
      <c r="P79" s="126"/>
      <c r="Q79" s="33"/>
      <c r="R79" s="33"/>
      <c r="S79" s="127"/>
      <c r="T79" s="135"/>
      <c r="U79" s="47"/>
      <c r="V79" s="47"/>
      <c r="W79" s="136"/>
      <c r="X79" s="148"/>
    </row>
    <row r="80" spans="1:24" s="1" customFormat="1" ht="12" x14ac:dyDescent="0.2">
      <c r="A80" s="15" t="s">
        <v>19</v>
      </c>
      <c r="B80" s="90">
        <v>28</v>
      </c>
      <c r="C80" s="237" t="s">
        <v>58</v>
      </c>
      <c r="D80" s="39">
        <v>44137</v>
      </c>
      <c r="E80" s="101">
        <v>600000</v>
      </c>
      <c r="F80" s="108"/>
      <c r="G80" s="16"/>
      <c r="H80" s="166"/>
      <c r="I80" s="16"/>
      <c r="J80" s="94"/>
      <c r="K80" s="124"/>
      <c r="L80" s="19"/>
      <c r="M80" s="19"/>
      <c r="N80" s="19"/>
      <c r="O80" s="125"/>
      <c r="P80" s="132"/>
      <c r="Q80" s="57"/>
      <c r="R80" s="57"/>
      <c r="S80" s="133"/>
      <c r="T80" s="135"/>
      <c r="U80" s="47"/>
      <c r="V80" s="47"/>
      <c r="W80" s="136"/>
      <c r="X80" s="147">
        <f>+B80-J80-O80-S80</f>
        <v>28</v>
      </c>
    </row>
    <row r="81" spans="1:24" s="38" customFormat="1" ht="12.75" customHeight="1" x14ac:dyDescent="0.2">
      <c r="A81" s="35"/>
      <c r="B81" s="35"/>
      <c r="C81" s="36"/>
      <c r="D81" s="36"/>
      <c r="E81" s="100">
        <f>SUM(E80:E80)</f>
        <v>600000</v>
      </c>
      <c r="F81" s="112"/>
      <c r="G81" s="37"/>
      <c r="H81" s="37"/>
      <c r="I81" s="37"/>
      <c r="J81" s="96"/>
      <c r="K81" s="117"/>
      <c r="L81" s="23"/>
      <c r="M81" s="23"/>
      <c r="N81" s="23"/>
      <c r="O81" s="118"/>
      <c r="P81" s="126"/>
      <c r="Q81" s="33"/>
      <c r="R81" s="33"/>
      <c r="S81" s="127"/>
      <c r="T81" s="135"/>
      <c r="U81" s="47"/>
      <c r="V81" s="47"/>
      <c r="W81" s="136"/>
      <c r="X81" s="148"/>
    </row>
    <row r="82" spans="1:24" s="38" customFormat="1" ht="13.5" customHeight="1" x14ac:dyDescent="0.2">
      <c r="A82" s="35"/>
      <c r="B82" s="35"/>
      <c r="C82" s="48"/>
      <c r="D82" s="36"/>
      <c r="E82" s="102"/>
      <c r="F82" s="113"/>
      <c r="G82" s="49"/>
      <c r="H82" s="49"/>
      <c r="I82" s="49"/>
      <c r="J82" s="97"/>
      <c r="K82" s="119"/>
      <c r="L82" s="28"/>
      <c r="M82" s="28"/>
      <c r="N82" s="28"/>
      <c r="O82" s="120"/>
      <c r="P82" s="119"/>
      <c r="Q82" s="28"/>
      <c r="R82" s="28"/>
      <c r="S82" s="120"/>
      <c r="T82" s="143"/>
      <c r="U82" s="71"/>
      <c r="V82" s="71"/>
      <c r="W82" s="144"/>
      <c r="X82" s="148"/>
    </row>
    <row r="83" spans="1:24" s="53" customFormat="1" ht="12" x14ac:dyDescent="0.2">
      <c r="A83" s="50"/>
      <c r="B83" s="41"/>
      <c r="C83" s="241"/>
      <c r="D83" s="52"/>
      <c r="E83" s="103"/>
      <c r="F83" s="108"/>
      <c r="G83" s="16"/>
      <c r="H83" s="16"/>
      <c r="I83" s="16"/>
      <c r="J83" s="94"/>
      <c r="K83" s="109"/>
      <c r="L83" s="46"/>
      <c r="M83" s="46"/>
      <c r="N83" s="16"/>
      <c r="O83" s="98"/>
      <c r="P83" s="124"/>
      <c r="Q83" s="19"/>
      <c r="R83" s="19"/>
      <c r="S83" s="125"/>
      <c r="T83" s="124"/>
      <c r="U83" s="19"/>
      <c r="V83" s="19"/>
      <c r="W83" s="125"/>
      <c r="X83" s="147">
        <f>B83-J83-O83-S83</f>
        <v>0</v>
      </c>
    </row>
    <row r="84" spans="1:24" s="53" customFormat="1" ht="11.25" customHeight="1" x14ac:dyDescent="0.2">
      <c r="A84" s="35"/>
      <c r="B84" s="35"/>
      <c r="C84" s="36"/>
      <c r="D84" s="36"/>
      <c r="E84" s="102"/>
      <c r="F84" s="112"/>
      <c r="G84" s="37"/>
      <c r="H84" s="37"/>
      <c r="I84" s="37"/>
      <c r="J84" s="96"/>
      <c r="K84" s="126"/>
      <c r="L84" s="33"/>
      <c r="M84" s="33"/>
      <c r="N84" s="33"/>
      <c r="O84" s="127"/>
      <c r="P84" s="126"/>
      <c r="Q84" s="33"/>
      <c r="R84" s="33"/>
      <c r="S84" s="127"/>
      <c r="T84" s="137"/>
      <c r="U84" s="78"/>
      <c r="V84" s="78"/>
      <c r="W84" s="138"/>
      <c r="X84" s="148"/>
    </row>
    <row r="85" spans="1:24" s="53" customFormat="1" ht="12" hidden="1" x14ac:dyDescent="0.2">
      <c r="A85" s="35"/>
      <c r="B85" s="35"/>
      <c r="C85" s="48"/>
      <c r="D85" s="36"/>
      <c r="E85" s="102"/>
      <c r="F85" s="113"/>
      <c r="G85" s="49"/>
      <c r="H85" s="49"/>
      <c r="I85" s="49"/>
      <c r="J85" s="97"/>
      <c r="K85" s="119"/>
      <c r="L85" s="28"/>
      <c r="M85" s="28"/>
      <c r="N85" s="28"/>
      <c r="O85" s="120"/>
      <c r="P85" s="143"/>
      <c r="Q85" s="71"/>
      <c r="R85" s="71"/>
      <c r="S85" s="144"/>
      <c r="T85" s="149"/>
      <c r="U85" s="85"/>
      <c r="V85" s="85"/>
      <c r="W85" s="150"/>
      <c r="X85" s="148"/>
    </row>
    <row r="86" spans="1:24" s="53" customFormat="1" ht="12" hidden="1" x14ac:dyDescent="0.2">
      <c r="A86" s="50"/>
      <c r="B86" s="41"/>
      <c r="C86" s="54"/>
      <c r="D86" s="52"/>
      <c r="E86" s="103"/>
      <c r="F86" s="108"/>
      <c r="G86" s="16"/>
      <c r="H86" s="16"/>
      <c r="I86" s="16"/>
      <c r="J86" s="98"/>
      <c r="K86" s="109"/>
      <c r="L86" s="46"/>
      <c r="M86" s="46"/>
      <c r="N86" s="46"/>
      <c r="O86" s="98"/>
      <c r="P86" s="124"/>
      <c r="Q86" s="19"/>
      <c r="R86" s="19"/>
      <c r="S86" s="125"/>
      <c r="T86" s="124"/>
      <c r="U86" s="19"/>
      <c r="V86" s="19"/>
      <c r="W86" s="125"/>
      <c r="X86" s="147">
        <f>+B86-J86-O86-S86</f>
        <v>0</v>
      </c>
    </row>
    <row r="87" spans="1:24" s="53" customFormat="1" ht="12" hidden="1" x14ac:dyDescent="0.2">
      <c r="A87" s="35"/>
      <c r="B87" s="35"/>
      <c r="C87" s="36"/>
      <c r="D87" s="36"/>
      <c r="E87" s="102"/>
      <c r="F87" s="112"/>
      <c r="G87" s="37"/>
      <c r="H87" s="37"/>
      <c r="I87" s="37"/>
      <c r="J87" s="96"/>
      <c r="K87" s="128"/>
      <c r="L87" s="72"/>
      <c r="M87" s="72"/>
      <c r="N87" s="72"/>
      <c r="O87" s="129"/>
      <c r="P87" s="126"/>
      <c r="Q87" s="33"/>
      <c r="R87" s="33"/>
      <c r="S87" s="127"/>
      <c r="T87" s="137"/>
      <c r="U87" s="78"/>
      <c r="V87" s="78"/>
      <c r="W87" s="138"/>
      <c r="X87" s="148"/>
    </row>
    <row r="88" spans="1:24" s="53" customFormat="1" ht="12" hidden="1" x14ac:dyDescent="0.2">
      <c r="A88" s="35"/>
      <c r="B88" s="35"/>
      <c r="C88" s="48"/>
      <c r="D88" s="36"/>
      <c r="E88" s="102"/>
      <c r="F88" s="113"/>
      <c r="G88" s="49"/>
      <c r="H88" s="49"/>
      <c r="I88" s="49"/>
      <c r="J88" s="97"/>
      <c r="K88" s="130"/>
      <c r="L88" s="55"/>
      <c r="M88" s="55"/>
      <c r="N88" s="55"/>
      <c r="O88" s="131"/>
      <c r="P88" s="130"/>
      <c r="Q88" s="55"/>
      <c r="R88" s="55"/>
      <c r="S88" s="131"/>
      <c r="T88" s="151"/>
      <c r="U88" s="86"/>
      <c r="V88" s="86"/>
      <c r="W88" s="152"/>
      <c r="X88" s="148"/>
    </row>
    <row r="89" spans="1:24" s="53" customFormat="1" ht="12" hidden="1" x14ac:dyDescent="0.2">
      <c r="A89" s="50"/>
      <c r="B89" s="41"/>
      <c r="C89" s="56"/>
      <c r="D89" s="52"/>
      <c r="E89" s="103"/>
      <c r="F89" s="108" t="s">
        <v>14</v>
      </c>
      <c r="G89" s="16"/>
      <c r="H89" s="16"/>
      <c r="I89" s="16"/>
      <c r="J89" s="98"/>
      <c r="K89" s="108"/>
      <c r="L89" s="16"/>
      <c r="M89" s="16"/>
      <c r="N89" s="16"/>
      <c r="O89" s="98"/>
      <c r="P89" s="145"/>
      <c r="Q89" s="87"/>
      <c r="R89" s="87"/>
      <c r="S89" s="146"/>
      <c r="T89" s="132"/>
      <c r="U89" s="57"/>
      <c r="V89" s="57"/>
      <c r="W89" s="133"/>
      <c r="X89" s="147">
        <f>+B89-J89-O89-S89</f>
        <v>0</v>
      </c>
    </row>
    <row r="90" spans="1:24" s="53" customFormat="1" ht="12.75" hidden="1" customHeight="1" x14ac:dyDescent="0.2">
      <c r="A90" s="35"/>
      <c r="B90" s="35"/>
      <c r="C90" s="36"/>
      <c r="D90" s="36"/>
      <c r="E90" s="102"/>
      <c r="F90" s="112"/>
      <c r="G90" s="37"/>
      <c r="H90" s="37"/>
      <c r="I90" s="37"/>
      <c r="J90" s="96"/>
      <c r="K90" s="135"/>
      <c r="L90" s="47"/>
      <c r="M90" s="47"/>
      <c r="N90" s="47"/>
      <c r="O90" s="136"/>
      <c r="P90" s="137"/>
      <c r="Q90" s="78"/>
      <c r="R90" s="78"/>
      <c r="S90" s="138"/>
      <c r="T90" s="137"/>
      <c r="U90" s="78"/>
      <c r="V90" s="78"/>
      <c r="W90" s="138"/>
      <c r="X90" s="148"/>
    </row>
    <row r="91" spans="1:24" s="53" customFormat="1" ht="13.5" hidden="1" customHeight="1" x14ac:dyDescent="0.2">
      <c r="A91" s="35"/>
      <c r="B91" s="35"/>
      <c r="C91" s="48"/>
      <c r="D91" s="36"/>
      <c r="E91" s="102"/>
      <c r="F91" s="113"/>
      <c r="G91" s="49"/>
      <c r="H91" s="49"/>
      <c r="I91" s="49"/>
      <c r="J91" s="97"/>
      <c r="K91" s="130"/>
      <c r="L91" s="55"/>
      <c r="M91" s="55"/>
      <c r="N91" s="55"/>
      <c r="O91" s="131"/>
      <c r="P91" s="130"/>
      <c r="Q91" s="55"/>
      <c r="R91" s="55"/>
      <c r="S91" s="131"/>
      <c r="T91" s="151"/>
      <c r="U91" s="86"/>
      <c r="V91" s="86"/>
      <c r="W91" s="152"/>
      <c r="X91" s="148"/>
    </row>
    <row r="92" spans="1:24" s="53" customFormat="1" ht="12" hidden="1" x14ac:dyDescent="0.2">
      <c r="A92" s="50"/>
      <c r="B92" s="41"/>
      <c r="C92" s="58"/>
      <c r="D92" s="52"/>
      <c r="E92" s="103"/>
      <c r="F92" s="108"/>
      <c r="G92" s="16"/>
      <c r="H92" s="16"/>
      <c r="I92" s="16"/>
      <c r="J92" s="98"/>
      <c r="K92" s="107"/>
      <c r="L92" s="41"/>
      <c r="M92" s="41"/>
      <c r="N92" s="41"/>
      <c r="O92" s="134"/>
      <c r="P92" s="107"/>
      <c r="Q92" s="41"/>
      <c r="R92" s="41"/>
      <c r="S92" s="134"/>
      <c r="T92" s="107"/>
      <c r="U92" s="41"/>
      <c r="V92" s="41"/>
      <c r="W92" s="134"/>
      <c r="X92" s="147">
        <f>+B92-J92-O92-S92</f>
        <v>0</v>
      </c>
    </row>
    <row r="93" spans="1:24" s="53" customFormat="1" ht="15" hidden="1" customHeight="1" x14ac:dyDescent="0.2">
      <c r="A93" s="35"/>
      <c r="B93" s="35"/>
      <c r="C93" s="36"/>
      <c r="D93" s="36"/>
      <c r="E93" s="102"/>
      <c r="F93" s="112" t="s">
        <v>15</v>
      </c>
      <c r="G93" s="37"/>
      <c r="H93" s="37"/>
      <c r="I93" s="37"/>
      <c r="J93" s="96"/>
      <c r="K93" s="126"/>
      <c r="L93" s="33"/>
      <c r="M93" s="33"/>
      <c r="N93" s="33"/>
      <c r="O93" s="127"/>
      <c r="P93" s="126"/>
      <c r="Q93" s="33"/>
      <c r="R93" s="33"/>
      <c r="S93" s="127"/>
      <c r="T93" s="126"/>
      <c r="U93" s="33"/>
      <c r="V93" s="33"/>
      <c r="W93" s="127"/>
      <c r="X93" s="148"/>
    </row>
    <row r="94" spans="1:24" s="53" customFormat="1" ht="12" hidden="1" x14ac:dyDescent="0.2">
      <c r="A94" s="35"/>
      <c r="B94" s="35"/>
      <c r="C94" s="48"/>
      <c r="D94" s="36"/>
      <c r="E94" s="102"/>
      <c r="F94" s="113"/>
      <c r="G94" s="49"/>
      <c r="H94" s="49"/>
      <c r="I94" s="49"/>
      <c r="J94" s="97"/>
      <c r="K94" s="130"/>
      <c r="L94" s="55"/>
      <c r="M94" s="55"/>
      <c r="N94" s="55"/>
      <c r="O94" s="131"/>
      <c r="P94" s="130"/>
      <c r="Q94" s="55"/>
      <c r="R94" s="55"/>
      <c r="S94" s="131"/>
      <c r="T94" s="130"/>
      <c r="U94" s="55"/>
      <c r="V94" s="55"/>
      <c r="W94" s="131"/>
      <c r="X94" s="148"/>
    </row>
    <row r="95" spans="1:24" s="53" customFormat="1" ht="12" hidden="1" x14ac:dyDescent="0.2">
      <c r="A95" s="50"/>
      <c r="B95" s="41"/>
      <c r="C95" s="59"/>
      <c r="D95" s="52"/>
      <c r="E95" s="103"/>
      <c r="F95" s="108"/>
      <c r="G95" s="16"/>
      <c r="H95" s="16"/>
      <c r="I95" s="16"/>
      <c r="J95" s="98"/>
      <c r="K95" s="124"/>
      <c r="L95" s="19"/>
      <c r="M95" s="19"/>
      <c r="N95" s="19"/>
      <c r="O95" s="125"/>
      <c r="P95" s="132"/>
      <c r="Q95" s="57"/>
      <c r="R95" s="57"/>
      <c r="S95" s="133"/>
      <c r="T95" s="132"/>
      <c r="U95" s="57"/>
      <c r="V95" s="57"/>
      <c r="W95" s="133"/>
      <c r="X95" s="147">
        <f>+B95-J95-O95-S95</f>
        <v>0</v>
      </c>
    </row>
    <row r="96" spans="1:24" s="53" customFormat="1" ht="12" hidden="1" x14ac:dyDescent="0.2">
      <c r="A96" s="35"/>
      <c r="B96" s="35"/>
      <c r="C96" s="36"/>
      <c r="D96" s="36"/>
      <c r="E96" s="102"/>
      <c r="F96" s="112"/>
      <c r="G96" s="37"/>
      <c r="H96" s="37"/>
      <c r="I96" s="37"/>
      <c r="J96" s="96"/>
      <c r="K96" s="137"/>
      <c r="L96" s="78"/>
      <c r="M96" s="78"/>
      <c r="N96" s="78"/>
      <c r="O96" s="138"/>
      <c r="P96" s="137"/>
      <c r="Q96" s="78"/>
      <c r="R96" s="78"/>
      <c r="S96" s="138"/>
      <c r="T96" s="137"/>
      <c r="U96" s="78"/>
      <c r="V96" s="78"/>
      <c r="W96" s="138"/>
      <c r="X96" s="148"/>
    </row>
    <row r="97" spans="1:24" s="53" customFormat="1" ht="12" hidden="1" x14ac:dyDescent="0.2">
      <c r="A97" s="35"/>
      <c r="B97" s="35"/>
      <c r="C97" s="48"/>
      <c r="D97" s="36"/>
      <c r="E97" s="102"/>
      <c r="F97" s="113"/>
      <c r="G97" s="49"/>
      <c r="H97" s="49"/>
      <c r="I97" s="49"/>
      <c r="J97" s="97"/>
      <c r="K97" s="130"/>
      <c r="L97" s="55"/>
      <c r="M97" s="55"/>
      <c r="N97" s="55"/>
      <c r="O97" s="131"/>
      <c r="P97" s="130"/>
      <c r="Q97" s="55"/>
      <c r="R97" s="55"/>
      <c r="S97" s="131"/>
      <c r="T97" s="151"/>
      <c r="U97" s="86"/>
      <c r="V97" s="86"/>
      <c r="W97" s="152"/>
      <c r="X97" s="148"/>
    </row>
    <row r="98" spans="1:24" s="53" customFormat="1" ht="12" hidden="1" x14ac:dyDescent="0.2">
      <c r="A98" s="50"/>
      <c r="B98" s="41"/>
      <c r="C98" s="60"/>
      <c r="D98" s="52"/>
      <c r="E98" s="103"/>
      <c r="F98" s="108"/>
      <c r="G98" s="16"/>
      <c r="H98" s="16"/>
      <c r="I98" s="16"/>
      <c r="J98" s="98"/>
      <c r="K98" s="114"/>
      <c r="L98" s="41"/>
      <c r="M98" s="41"/>
      <c r="N98" s="16"/>
      <c r="O98" s="94"/>
      <c r="P98" s="132"/>
      <c r="Q98" s="57"/>
      <c r="R98" s="57"/>
      <c r="S98" s="133"/>
      <c r="T98" s="132"/>
      <c r="U98" s="57"/>
      <c r="V98" s="57"/>
      <c r="W98" s="133"/>
      <c r="X98" s="147">
        <f>+B98-J98-O98-S98</f>
        <v>0</v>
      </c>
    </row>
    <row r="99" spans="1:24" s="53" customFormat="1" ht="12" hidden="1" x14ac:dyDescent="0.2">
      <c r="A99" s="35"/>
      <c r="B99" s="35"/>
      <c r="C99" s="48"/>
      <c r="D99" s="36"/>
      <c r="E99" s="102"/>
      <c r="F99" s="112"/>
      <c r="G99" s="37"/>
      <c r="H99" s="37"/>
      <c r="I99" s="37"/>
      <c r="J99" s="96"/>
      <c r="K99" s="139"/>
      <c r="L99" s="73"/>
      <c r="M99" s="73"/>
      <c r="N99" s="73"/>
      <c r="O99" s="140"/>
      <c r="P99" s="135"/>
      <c r="Q99" s="47"/>
      <c r="R99" s="47"/>
      <c r="S99" s="136"/>
      <c r="T99" s="137"/>
      <c r="U99" s="78"/>
      <c r="V99" s="78"/>
      <c r="W99" s="138"/>
      <c r="X99" s="148"/>
    </row>
    <row r="100" spans="1:24" s="53" customFormat="1" ht="12" hidden="1" x14ac:dyDescent="0.2">
      <c r="A100" s="35"/>
      <c r="B100" s="35"/>
      <c r="C100" s="61"/>
      <c r="D100" s="36"/>
      <c r="E100" s="102"/>
      <c r="F100" s="113"/>
      <c r="G100" s="49"/>
      <c r="H100" s="49"/>
      <c r="I100" s="49"/>
      <c r="J100" s="97"/>
      <c r="K100" s="130"/>
      <c r="L100" s="55"/>
      <c r="M100" s="55"/>
      <c r="N100" s="55"/>
      <c r="O100" s="131"/>
      <c r="P100" s="130"/>
      <c r="Q100" s="55"/>
      <c r="R100" s="55"/>
      <c r="S100" s="131"/>
      <c r="T100" s="151"/>
      <c r="U100" s="86"/>
      <c r="V100" s="86"/>
      <c r="W100" s="152"/>
      <c r="X100" s="148"/>
    </row>
    <row r="101" spans="1:24" s="53" customFormat="1" ht="12" hidden="1" x14ac:dyDescent="0.2">
      <c r="A101" s="50"/>
      <c r="B101" s="41"/>
      <c r="C101" s="51"/>
      <c r="D101" s="52"/>
      <c r="E101" s="103"/>
      <c r="F101" s="108"/>
      <c r="G101" s="16"/>
      <c r="H101" s="16"/>
      <c r="I101" s="16"/>
      <c r="J101" s="98"/>
      <c r="K101" s="108"/>
      <c r="L101" s="16"/>
      <c r="M101" s="16"/>
      <c r="N101" s="16"/>
      <c r="O101" s="98"/>
      <c r="P101" s="132"/>
      <c r="Q101" s="57"/>
      <c r="R101" s="57"/>
      <c r="S101" s="133"/>
      <c r="T101" s="132"/>
      <c r="U101" s="57"/>
      <c r="V101" s="57"/>
      <c r="W101" s="133"/>
      <c r="X101" s="147">
        <f>+B101-J101-O101-S101</f>
        <v>0</v>
      </c>
    </row>
    <row r="102" spans="1:24" s="53" customFormat="1" ht="12" hidden="1" x14ac:dyDescent="0.2">
      <c r="A102" s="35"/>
      <c r="B102" s="35"/>
      <c r="C102" s="48"/>
      <c r="D102" s="36"/>
      <c r="E102" s="102"/>
      <c r="F102" s="112"/>
      <c r="G102" s="37"/>
      <c r="H102" s="37"/>
      <c r="I102" s="37"/>
      <c r="J102" s="96"/>
      <c r="K102" s="126"/>
      <c r="L102" s="33"/>
      <c r="M102" s="33"/>
      <c r="N102" s="33"/>
      <c r="O102" s="127"/>
      <c r="P102" s="126"/>
      <c r="Q102" s="33"/>
      <c r="R102" s="33"/>
      <c r="S102" s="127"/>
      <c r="T102" s="126"/>
      <c r="U102" s="33"/>
      <c r="V102" s="33"/>
      <c r="W102" s="127"/>
      <c r="X102" s="148"/>
    </row>
    <row r="103" spans="1:24" s="25" customFormat="1" ht="13.5" customHeight="1" x14ac:dyDescent="0.2">
      <c r="A103" s="20"/>
      <c r="B103" s="20"/>
      <c r="C103" s="26"/>
      <c r="D103" s="21"/>
      <c r="E103" s="100"/>
      <c r="F103" s="106"/>
      <c r="G103" s="27"/>
      <c r="H103" s="27"/>
      <c r="I103" s="27"/>
      <c r="J103" s="93"/>
      <c r="K103" s="119"/>
      <c r="L103" s="28"/>
      <c r="M103" s="28"/>
      <c r="N103" s="28"/>
      <c r="O103" s="120"/>
      <c r="P103" s="117"/>
      <c r="Q103" s="23"/>
      <c r="R103" s="23"/>
      <c r="S103" s="118"/>
      <c r="T103" s="115"/>
      <c r="U103" s="77"/>
      <c r="V103" s="77"/>
      <c r="W103" s="116"/>
      <c r="X103" s="148"/>
    </row>
    <row r="104" spans="1:24" s="25" customFormat="1" ht="12" x14ac:dyDescent="0.2">
      <c r="A104" s="15"/>
      <c r="B104" s="16"/>
      <c r="C104" s="29"/>
      <c r="D104" s="39"/>
      <c r="E104" s="99"/>
      <c r="F104" s="107"/>
      <c r="G104" s="88"/>
      <c r="H104" s="195"/>
      <c r="I104" s="16"/>
      <c r="J104" s="94"/>
      <c r="K104" s="108"/>
      <c r="L104" s="16"/>
      <c r="M104" s="16"/>
      <c r="N104" s="16"/>
      <c r="O104" s="94"/>
      <c r="P104" s="124"/>
      <c r="Q104" s="19"/>
      <c r="R104" s="19"/>
      <c r="S104" s="125"/>
      <c r="T104" s="124"/>
      <c r="U104" s="19"/>
      <c r="V104" s="19"/>
      <c r="W104" s="125"/>
      <c r="X104" s="147">
        <f>+B104-J104-O104-S104</f>
        <v>0</v>
      </c>
    </row>
    <row r="105" spans="1:24" s="25" customFormat="1" ht="12" x14ac:dyDescent="0.2">
      <c r="A105" s="20"/>
      <c r="B105" s="20"/>
      <c r="C105" s="75"/>
      <c r="D105" s="21"/>
      <c r="E105" s="100"/>
      <c r="F105" s="105"/>
      <c r="G105" s="22"/>
      <c r="H105" s="22"/>
      <c r="I105" s="22"/>
      <c r="J105" s="95"/>
      <c r="K105" s="117"/>
      <c r="L105" s="23"/>
      <c r="M105" s="23"/>
      <c r="N105" s="23"/>
      <c r="O105" s="118"/>
      <c r="P105" s="117"/>
      <c r="Q105" s="23"/>
      <c r="R105" s="23"/>
      <c r="S105" s="118"/>
      <c r="T105" s="115"/>
      <c r="U105" s="77"/>
      <c r="V105" s="77"/>
      <c r="W105" s="116"/>
      <c r="X105" s="148"/>
    </row>
    <row r="106" spans="1:24" s="25" customFormat="1" ht="13.5" customHeight="1" x14ac:dyDescent="0.2">
      <c r="A106" s="20"/>
      <c r="B106" s="20"/>
      <c r="C106" s="76"/>
      <c r="D106" s="21"/>
      <c r="E106" s="100"/>
      <c r="F106" s="106"/>
      <c r="G106" s="27"/>
      <c r="H106" s="27"/>
      <c r="I106" s="27"/>
      <c r="J106" s="93"/>
      <c r="K106" s="119"/>
      <c r="L106" s="28"/>
      <c r="M106" s="28"/>
      <c r="N106" s="28"/>
      <c r="O106" s="120"/>
      <c r="P106" s="117"/>
      <c r="Q106" s="23"/>
      <c r="R106" s="23"/>
      <c r="S106" s="118"/>
      <c r="T106" s="115"/>
      <c r="U106" s="77"/>
      <c r="V106" s="77"/>
      <c r="W106" s="116"/>
      <c r="X106" s="148"/>
    </row>
    <row r="107" spans="1:24" s="1" customFormat="1" ht="12" customHeight="1" x14ac:dyDescent="0.2">
      <c r="A107" s="15"/>
      <c r="B107" s="16"/>
      <c r="C107" s="242"/>
      <c r="D107" s="39"/>
      <c r="E107" s="99"/>
      <c r="F107" s="107"/>
      <c r="G107" s="46"/>
      <c r="H107" s="196"/>
      <c r="I107" s="16"/>
      <c r="J107" s="94"/>
      <c r="K107" s="108"/>
      <c r="L107" s="88"/>
      <c r="M107" s="195"/>
      <c r="N107" s="79"/>
      <c r="O107" s="123"/>
      <c r="P107" s="108"/>
      <c r="Q107" s="16"/>
      <c r="R107" s="16"/>
      <c r="S107" s="94"/>
      <c r="T107" s="108"/>
      <c r="U107" s="16"/>
      <c r="V107" s="16"/>
      <c r="W107" s="94"/>
      <c r="X107" s="147">
        <f>+B107-J107-O107-S107</f>
        <v>0</v>
      </c>
    </row>
    <row r="108" spans="1:24" s="1" customFormat="1" ht="12" x14ac:dyDescent="0.2">
      <c r="A108" s="20"/>
      <c r="B108" s="20"/>
      <c r="C108" s="21"/>
      <c r="D108" s="21"/>
      <c r="E108" s="100"/>
      <c r="F108" s="105"/>
      <c r="G108" s="22"/>
      <c r="H108" s="22"/>
      <c r="I108" s="22"/>
      <c r="J108" s="92"/>
      <c r="K108" s="117"/>
      <c r="L108" s="23"/>
      <c r="M108" s="23"/>
      <c r="N108" s="23"/>
      <c r="O108" s="118"/>
      <c r="P108" s="117"/>
      <c r="Q108" s="23"/>
      <c r="R108" s="23"/>
      <c r="S108" s="118"/>
      <c r="T108" s="141"/>
      <c r="U108" s="24"/>
      <c r="V108" s="24"/>
      <c r="W108" s="142"/>
      <c r="X108" s="148"/>
    </row>
    <row r="109" spans="1:24" s="1" customFormat="1" ht="13.5" customHeight="1" x14ac:dyDescent="0.2">
      <c r="A109" s="20"/>
      <c r="B109" s="20"/>
      <c r="C109" s="26" t="s">
        <v>14</v>
      </c>
      <c r="D109" s="21"/>
      <c r="E109" s="100"/>
      <c r="F109" s="106"/>
      <c r="G109" s="27"/>
      <c r="H109" s="27"/>
      <c r="I109" s="27"/>
      <c r="J109" s="93"/>
      <c r="K109" s="119"/>
      <c r="L109" s="28"/>
      <c r="M109" s="28"/>
      <c r="N109" s="28"/>
      <c r="O109" s="120"/>
      <c r="P109" s="119"/>
      <c r="Q109" s="28"/>
      <c r="R109" s="28"/>
      <c r="S109" s="120"/>
      <c r="T109" s="143"/>
      <c r="U109" s="71"/>
      <c r="V109" s="71"/>
      <c r="W109" s="144"/>
      <c r="X109" s="148"/>
    </row>
    <row r="110" spans="1:24" s="38" customFormat="1" ht="12" x14ac:dyDescent="0.2">
      <c r="A110" s="62"/>
      <c r="B110" s="63"/>
      <c r="C110" s="64"/>
      <c r="D110" s="64"/>
      <c r="E110" s="65"/>
      <c r="F110" s="66"/>
      <c r="G110" s="64"/>
      <c r="H110" s="64"/>
      <c r="I110" s="64"/>
      <c r="J110" s="64"/>
      <c r="X110" s="82"/>
    </row>
    <row r="111" spans="1:24" s="70" customFormat="1" ht="12" x14ac:dyDescent="0.2">
      <c r="A111" s="40"/>
      <c r="B111" s="40"/>
      <c r="C111" s="67"/>
      <c r="D111" s="67"/>
      <c r="E111" s="68"/>
      <c r="F111" s="69"/>
      <c r="G111" s="67"/>
      <c r="H111" s="67"/>
      <c r="I111" s="67"/>
      <c r="J111" s="67"/>
      <c r="X111" s="83"/>
    </row>
  </sheetData>
  <mergeCells count="16">
    <mergeCell ref="F62:J62"/>
    <mergeCell ref="F71:J71"/>
    <mergeCell ref="F59:J59"/>
    <mergeCell ref="F53:J53"/>
    <mergeCell ref="T6:W6"/>
    <mergeCell ref="X6:X7"/>
    <mergeCell ref="A1:X2"/>
    <mergeCell ref="A6:A7"/>
    <mergeCell ref="B6:B7"/>
    <mergeCell ref="C6:C7"/>
    <mergeCell ref="D6:D7"/>
    <mergeCell ref="E6:E7"/>
    <mergeCell ref="F6:J6"/>
    <mergeCell ref="K6:O6"/>
    <mergeCell ref="P6:S6"/>
    <mergeCell ref="F47:J47"/>
  </mergeCells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Statements</vt:lpstr>
      <vt:lpstr>Solus</vt:lpstr>
      <vt:lpstr>Statements!Print_Titles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Irshad</dc:creator>
  <cp:lastModifiedBy>Jenny Roberts</cp:lastModifiedBy>
  <cp:lastPrinted>2017-08-21T10:36:36Z</cp:lastPrinted>
  <dcterms:created xsi:type="dcterms:W3CDTF">2013-10-14T11:05:34Z</dcterms:created>
  <dcterms:modified xsi:type="dcterms:W3CDTF">2020-06-23T13:31:27Z</dcterms:modified>
</cp:coreProperties>
</file>